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44" documentId="120_S{2AC9BD13-BADA-5192-A53E-5A8FF88502F6}" xr6:coauthVersionLast="47" xr6:coauthVersionMax="47" xr10:uidLastSave="{DD6DA3BE-4AFE-43E1-A014-71CD8B39368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<sst xmlns="http://schemas.openxmlformats.org/spreadsheetml/2006/main" count="180310" uniqueCount="39138">
  <si>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</si>
  <si>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</si>
  <si>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</si>
  <si>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</si>
  <si>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</si>
  <si>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</si>
  <si>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</si>
  <si>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</si>
  <si>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</si>
  <si>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</si>
  <si>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</si>
  <si>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</si>
  <si>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</si>
  <si>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</si>
  <si>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</si>
  <si>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</si>
  <si>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</si>
  <si>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</si>
  <si>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</si>
  <si>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</si>
  <si>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</si>
  <si>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</si>
  <si>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</si>
  <si>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</si>
  <si>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</si>
  <si>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</si>
  <si>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</si>
  <si>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</si>
  <si>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</si>
  <si>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</si>
  <si>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</si>
  <si>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</si>
  <si>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</si>
  <si>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</si>
  <si>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</si>
  <si>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</si>
  <si>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</si>
  <si>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</si>
  <si>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</si>
  <si>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</si>
  <si>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</si>
  <si>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</si>
  <si>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</si>
  <si>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</si>
  <si>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</si>
  <si>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</si>
  <si>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</si>
  <si>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</si>
  <si>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</si>
  <si>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</si>
  <si>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</si>
  <si>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</si>
  <si>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</si>
  <si>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</si>
  <si>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</si>
  <si>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</si>
  <si>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</si>
  <si>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</si>
  <si>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</si>
  <si>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</si>
  <si>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</si>
  <si>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</si>
  <si>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</si>
  <si>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</si>
  <si>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</si>
  <si>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</si>
  <si>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</si>
  <si>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</si>
  <si>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</si>
  <si>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</si>
  <si>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</si>
  <si>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</si>
  <si>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</si>
  <si>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</si>
  <si>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</si>
  <si>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</si>
  <si>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</si>
  <si>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</si>
  <si>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</si>
  <si>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</si>
  <si>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</si>
  <si>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</si>
  <si>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</si>
  <si>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</si>
  <si>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</si>
  <si>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</si>
  <si>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</si>
  <si>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</si>
  <si>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</si>
  <si>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</si>
  <si>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</si>
  <si>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</si>
  <si>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</si>
  <si>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</si>
  <si>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</si>
  <si>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</si>
  <si>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</si>
  <si>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</si>
  <si>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</si>
  <si>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</si>
  <si>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</si>
  <si>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</si>
  <si>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</si>
  <si>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</si>
  <si>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</si>
  <si>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</si>
  <si>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</si>
  <si>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</si>
  <si>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</si>
  <si>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</si>
  <si>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</si>
  <si>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</si>
  <si>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</si>
  <si>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</si>
  <si>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</si>
  <si>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</si>
  <si>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</si>
  <si>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</si>
  <si>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</si>
  <si>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</si>
  <si>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</si>
  <si>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</si>
  <si>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</si>
  <si>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</si>
  <si>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</si>
  <si>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</si>
  <si>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</si>
  <si>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</si>
  <si>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</si>
  <si>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</si>
  <si>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</si>
  <si>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</si>
  <si>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</si>
  <si>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</si>
  <si>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</si>
  <si>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</si>
  <si>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</si>
  <si>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</si>
  <si>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</si>
  <si>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</si>
  <si>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</si>
  <si>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</si>
  <si>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</si>
  <si>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</si>
  <si>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</si>
  <si>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</si>
  <si>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</si>
  <si>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</si>
  <si>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</si>
  <si>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</si>
  <si>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</si>
  <si>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</si>
  <si>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</si>
  <si>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</si>
  <si>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</si>
  <si>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</si>
  <si>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</si>
  <si>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</si>
  <si>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</si>
  <si>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</si>
  <si>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</si>
  <si>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</si>
  <si>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</si>
  <si>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</si>
  <si>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</si>
  <si>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</si>
  <si>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</si>
  <si>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</si>
  <si>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</si>
  <si>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</si>
  <si>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</si>
  <si>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</si>
  <si>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</si>
  <si>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</si>
  <si>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</si>
  <si>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</si>
  <si>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</si>
  <si>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</si>
  <si>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</si>
  <si>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</si>
  <si>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</si>
  <si>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</si>
  <si>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</si>
  <si>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</si>
  <si>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</si>
  <si>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</si>
  <si>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</si>
  <si>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</si>
  <si>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</si>
  <si>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</si>
  <si>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</si>
  <si>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</si>
  <si>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</si>
  <si>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</si>
  <si>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</si>
  <si>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</si>
  <si>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</si>
  <si>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</si>
  <si>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</si>
  <si>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</si>
  <si>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</si>
  <si>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</si>
  <si>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</si>
  <si>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</si>
  <si>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</si>
  <si>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</si>
  <si>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</si>
  <si>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</si>
  <si>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</si>
  <si>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</si>
  <si>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</si>
  <si>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</si>
  <si>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</si>
  <si>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</si>
  <si>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</si>
  <si>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</si>
  <si>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</si>
  <si>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</si>
  <si>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</si>
  <si>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</si>
  <si>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</si>
  <si>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</si>
  <si>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</si>
  <si>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</si>
  <si>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</si>
  <si>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</si>
  <si>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</si>
  <si>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</si>
  <si>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</si>
  <si>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</si>
  <si>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</si>
  <si>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</si>
  <si>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</si>
  <si>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</si>
  <si>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</si>
  <si>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</si>
  <si>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</si>
  <si>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</si>
  <si>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</si>
  <si>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</si>
  <si>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</si>
  <si>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</si>
  <si>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</si>
  <si>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</si>
  <si>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</si>
  <si>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</si>
  <si>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</si>
  <si>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</si>
  <si>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</si>
  <si>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</si>
  <si>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</si>
  <si>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</si>
  <si>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</si>
  <si>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</si>
  <si>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</si>
  <si>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</si>
  <si>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</si>
  <si>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</si>
  <si>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</si>
  <si>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</si>
  <si>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</si>
  <si>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</si>
  <si>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</si>
  <si>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</si>
  <si>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</si>
  <si>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</si>
  <si>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</si>
  <si>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</si>
  <si>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</si>
  <si>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</si>
  <si>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</si>
  <si>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</si>
  <si>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</si>
  <si>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</si>
  <si>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</si>
  <si>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</si>
  <si>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</si>
  <si>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</si>
  <si>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</si>
  <si>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</si>
  <si>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</si>
  <si>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</si>
  <si>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</si>
  <si>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</si>
  <si>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</si>
  <si>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</si>
  <si>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</si>
  <si>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</si>
  <si>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</si>
  <si>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</si>
  <si>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</si>
  <si>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</si>
  <si>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</si>
  <si>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</si>
  <si>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</si>
  <si>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</si>
  <si>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</si>
  <si>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</si>
  <si>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</si>
  <si>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</si>
  <si>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</si>
  <si>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</si>
  <si>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</si>
  <si>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</si>
  <si>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</si>
  <si>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</si>
  <si>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</si>
  <si>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</si>
  <si>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</si>
  <si>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</si>
  <si>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</si>
  <si>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</si>
  <si>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</si>
  <si>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</si>
  <si>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</si>
  <si>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</si>
  <si>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</si>
  <si>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</si>
  <si>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</si>
  <si>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</si>
  <si>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</si>
  <si>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</si>
  <si>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</si>
  <si>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</si>
  <si>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</si>
  <si>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</si>
  <si>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</si>
  <si>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</si>
  <si>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</si>
  <si>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</si>
  <si>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</si>
  <si>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</si>
  <si>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</si>
  <si>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</si>
  <si>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</si>
  <si>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</si>
  <si>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</si>
  <si>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</si>
  <si>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</si>
  <si>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</si>
  <si>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</si>
  <si>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</si>
  <si>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</si>
  <si>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</si>
  <si>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</si>
  <si>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</si>
  <si>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</si>
  <si>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</si>
  <si>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</si>
  <si>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</si>
  <si>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</si>
  <si>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</si>
  <si>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</si>
  <si>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</si>
  <si>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</si>
  <si>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</si>
  <si>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</si>
  <si>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</si>
  <si>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</si>
  <si>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</si>
  <si>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</si>
  <si>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</si>
  <si>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</si>
  <si>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</si>
  <si>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</si>
  <si>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</si>
  <si>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</si>
  <si>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</si>
  <si>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</si>
  <si>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</si>
  <si>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</si>
  <si>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</si>
  <si>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</si>
  <si>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</si>
  <si>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</si>
  <si>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</si>
  <si>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</si>
  <si>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</si>
  <si>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</si>
  <si>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</si>
  <si>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</si>
  <si>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</si>
  <si>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</si>
  <si>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</si>
  <si>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</si>
  <si>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</si>
  <si>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</si>
  <si>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</si>
  <si>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</si>
  <si>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</si>
  <si>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</si>
  <si>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</si>
  <si>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</si>
  <si>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</si>
  <si>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</si>
  <si>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</si>
  <si>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</si>
  <si>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</si>
  <si>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</si>
  <si>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</si>
  <si>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</si>
  <si>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</si>
  <si>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</si>
  <si>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</si>
  <si>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</si>
  <si>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</si>
  <si>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</si>
  <si>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</si>
  <si>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</si>
  <si>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</si>
  <si>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</si>
  <si>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</si>
  <si>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</si>
  <si>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</si>
  <si>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</si>
  <si>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</si>
  <si>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</si>
  <si>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</si>
  <si>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</si>
  <si>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</si>
  <si>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</si>
  <si>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</si>
  <si>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</si>
  <si>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</si>
  <si>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</si>
  <si>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</si>
  <si>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</si>
  <si>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</si>
  <si>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</si>
  <si>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</si>
  <si>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</si>
  <si>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</si>
  <si>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</si>
  <si>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</si>
  <si>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</si>
  <si>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</si>
  <si>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</si>
  <si>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</si>
  <si>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</si>
  <si>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</si>
  <si>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</si>
  <si>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</si>
  <si>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</si>
  <si>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</si>
  <si>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</si>
  <si>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</si>
  <si>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</si>
  <si>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</si>
  <si>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</si>
  <si>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</si>
  <si>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</si>
  <si>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</si>
  <si>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</si>
  <si>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</si>
  <si>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</si>
  <si>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</si>
  <si>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</si>
  <si>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</si>
  <si>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</si>
  <si>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</si>
  <si>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</si>
  <si>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</si>
  <si>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</si>
  <si>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</si>
  <si>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</si>
  <si>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</si>
  <si>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</si>
  <si>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</si>
  <si>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</si>
  <si>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</si>
  <si>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</si>
  <si>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</si>
  <si>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</si>
  <si>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</si>
  <si>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</si>
  <si>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</si>
  <si>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</si>
  <si>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</si>
  <si>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</si>
  <si>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</si>
  <si>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</si>
  <si>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</si>
  <si>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</si>
  <si>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</si>
  <si>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</si>
  <si>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</si>
  <si>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</si>
  <si>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</si>
  <si>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</si>
  <si>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</si>
  <si>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</si>
  <si>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</si>
  <si>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</si>
  <si>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</si>
  <si>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</si>
  <si>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</si>
  <si>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</si>
  <si>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</si>
  <si>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</si>
  <si>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</si>
  <si>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</si>
  <si>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</si>
  <si>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</si>
  <si>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</si>
  <si>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</si>
  <si>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</si>
  <si>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</si>
  <si>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</si>
  <si>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</si>
  <si>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</si>
  <si>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</si>
  <si>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</si>
  <si>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</si>
  <si>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</si>
  <si>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</si>
  <si>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</si>
  <si>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</si>
  <si>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</si>
  <si>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</si>
  <si>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</si>
  <si>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</si>
  <si>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</si>
  <si>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</si>
  <si>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</si>
  <si>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</si>
  <si>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</si>
  <si>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</si>
  <si>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</si>
  <si>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</si>
  <si>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</si>
  <si>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</si>
  <si>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</si>
  <si>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</si>
  <si>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</si>
  <si>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</si>
  <si>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</si>
  <si>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</si>
  <si>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</si>
  <si>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</si>
  <si>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</si>
  <si>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</si>
  <si>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</si>
  <si>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</si>
  <si>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</si>
  <si>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</si>
  <si>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</si>
  <si>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</si>
  <si>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</si>
  <si>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</si>
  <si>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</si>
  <si>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</si>
  <si>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</si>
  <si>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</si>
  <si>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</si>
  <si>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</si>
  <si>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</si>
  <si>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</si>
  <si>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</si>
  <si>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</si>
  <si>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</si>
  <si>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</si>
  <si>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</si>
  <si>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</si>
  <si>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</si>
  <si>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</si>
  <si>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</si>
  <si>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</si>
  <si>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</si>
  <si>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</si>
  <si>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</si>
  <si>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</si>
  <si>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</si>
  <si>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</si>
  <si>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</si>
  <si>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</si>
  <si>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</si>
  <si>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</si>
  <si>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</si>
  <si>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</si>
  <si>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</si>
  <si>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</si>
  <si>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</si>
  <si>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</si>
  <si>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</si>
  <si>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</si>
  <si>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</si>
  <si>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</si>
  <si>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</si>
  <si>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</si>
  <si>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</si>
  <si>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</si>
  <si>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</si>
  <si>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</si>
  <si>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</si>
  <si>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</si>
  <si>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</si>
  <si>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</si>
  <si>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</si>
  <si>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</si>
  <si>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</si>
  <si>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</si>
  <si>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</si>
  <si>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</si>
  <si>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</si>
  <si>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</si>
  <si>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</si>
  <si>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</si>
  <si>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</si>
  <si>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</si>
  <si>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</si>
  <si>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</si>
  <si>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</si>
  <si>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</si>
  <si>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</si>
  <si>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</si>
  <si>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</si>
  <si>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</si>
  <si>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</si>
  <si>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</si>
  <si>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</si>
  <si>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</si>
  <si>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</si>
  <si>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</si>
  <si>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</si>
  <si>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</si>
  <si>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</si>
  <si>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</si>
  <si>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</si>
  <si>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</si>
  <si>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</si>
  <si>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</si>
  <si>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</si>
  <si>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</si>
  <si>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</si>
  <si>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</si>
  <si>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</si>
  <si>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</si>
  <si>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</si>
  <si>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</si>
  <si>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</si>
  <si>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</si>
  <si>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</si>
  <si>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</si>
  <si>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</si>
  <si>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</si>
  <si>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</si>
  <si>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</si>
  <si>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</si>
  <si>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</si>
  <si>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</si>
  <si>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</si>
  <si>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</si>
  <si>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</si>
  <si>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</si>
  <si>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</si>
  <si>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</si>
  <si>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</si>
  <si>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</si>
  <si>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</si>
  <si>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</si>
  <si>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</si>
  <si>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</si>
  <si>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</si>
  <si>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</si>
  <si>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</si>
  <si>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</si>
  <si>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</si>
  <si>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</si>
  <si>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</si>
  <si>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</si>
  <si>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</si>
  <si>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</si>
  <si>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</si>
  <si>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</si>
  <si>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</si>
  <si>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</si>
  <si>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</si>
  <si>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</si>
  <si>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</si>
  <si>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</si>
  <si>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</si>
  <si>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</si>
  <si>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</si>
  <si>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</si>
  <si>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</si>
  <si>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</si>
  <si>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</si>
  <si>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</si>
  <si>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</si>
  <si>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</si>
  <si>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</si>
  <si>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</si>
  <si>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</si>
  <si>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</si>
  <si>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</si>
  <si>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</si>
  <si>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</si>
  <si>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</si>
  <si>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</si>
  <si>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</si>
  <si>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</si>
  <si>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</si>
  <si>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</si>
  <si>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</si>
  <si>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</si>
  <si>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</si>
  <si>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</si>
  <si>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</si>
  <si>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</si>
  <si>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</si>
  <si>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</si>
  <si>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</si>
  <si>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</si>
  <si>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</si>
  <si>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</si>
  <si>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</si>
  <si>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</si>
  <si>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</si>
  <si>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</si>
  <si>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</si>
  <si>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</si>
  <si>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</si>
  <si>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</si>
  <si>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</si>
  <si>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</si>
  <si>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</si>
  <si>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</si>
  <si>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</si>
  <si>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</si>
  <si>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</si>
  <si>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</si>
  <si>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</si>
  <si>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</si>
  <si>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</si>
  <si>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</si>
  <si>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</si>
  <si>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</si>
  <si>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</si>
  <si>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</si>
  <si>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</si>
  <si>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</si>
  <si>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</si>
  <si>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</si>
  <si>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</si>
  <si>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</si>
  <si>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</si>
  <si>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</si>
  <si>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</si>
  <si>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</si>
  <si>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</si>
  <si>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</si>
  <si>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</si>
  <si>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</si>
  <si>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</si>
  <si>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</si>
  <si>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</si>
  <si>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</si>
  <si>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</si>
  <si>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</si>
  <si>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</si>
  <si>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</si>
  <si>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</si>
  <si>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</si>
  <si>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</si>
  <si>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</si>
  <si>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</si>
  <si>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</si>
  <si>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</si>
  <si>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</si>
  <si>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</si>
  <si>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</si>
  <si>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</si>
  <si>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</si>
  <si>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</si>
  <si>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</si>
  <si>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</si>
  <si>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</si>
  <si>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</si>
  <si>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</si>
  <si>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</si>
  <si>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</si>
  <si>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</si>
  <si>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</si>
  <si>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</si>
  <si>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</si>
  <si>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</si>
  <si>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</si>
  <si>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</si>
  <si>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</si>
  <si>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</si>
  <si>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</si>
  <si>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</si>
  <si>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</si>
  <si>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</si>
  <si>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</si>
  <si>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</si>
  <si>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</si>
  <si>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</si>
  <si>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</si>
  <si>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</si>
  <si>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</si>
  <si>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</si>
  <si>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</si>
  <si>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</si>
  <si>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</si>
  <si>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</si>
  <si>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</si>
  <si>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</si>
  <si>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</si>
  <si>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</si>
  <si>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</si>
  <si>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</si>
  <si>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</si>
  <si>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</si>
  <si>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</si>
  <si>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</si>
  <si>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</si>
  <si>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</si>
  <si>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</si>
  <si>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</si>
  <si>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</si>
  <si>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</si>
  <si>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</si>
  <si>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</si>
  <si>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</si>
  <si>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</si>
  <si>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</si>
  <si>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</si>
  <si>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</si>
  <si>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</si>
  <si>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</si>
  <si>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</si>
  <si>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</si>
  <si>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</si>
  <si>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</si>
  <si>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</si>
  <si>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</si>
  <si>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</si>
  <si>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</si>
  <si>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</si>
  <si>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</si>
  <si>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</si>
  <si>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</si>
  <si>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</si>
  <si>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</si>
  <si>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</si>
  <si>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</si>
  <si>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</si>
  <si>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</si>
  <si>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</si>
  <si>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</si>
  <si>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</si>
  <si>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</si>
  <si>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</si>
  <si>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</si>
  <si>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</si>
  <si>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</si>
  <si>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</si>
  <si>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</si>
  <si>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</si>
  <si>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</si>
  <si>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</si>
  <si>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</si>
  <si>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</si>
  <si>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</si>
  <si>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</si>
  <si>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</si>
  <si>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</si>
  <si>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</si>
  <si>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</si>
  <si>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</si>
  <si>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</si>
  <si>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</si>
  <si>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</si>
  <si>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</si>
  <si>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</si>
  <si>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</si>
  <si>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</si>
  <si>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</si>
  <si>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</si>
  <si>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</si>
  <si>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</si>
  <si>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</si>
  <si>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</si>
  <si>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</si>
  <si>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</si>
  <si>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</si>
  <si>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</si>
  <si>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</si>
  <si>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</si>
  <si>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</si>
  <si>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</si>
  <si>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</si>
  <si>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</si>
  <si>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</si>
  <si>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</si>
  <si>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</si>
  <si>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</si>
  <si>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</si>
  <si>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</si>
  <si>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</si>
  <si>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</si>
  <si>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</si>
  <si>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</si>
  <si>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</si>
  <si>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</si>
  <si>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</si>
  <si>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</si>
  <si>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</si>
  <si>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</si>
  <si>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</si>
  <si>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</si>
  <si>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</si>
  <si>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</si>
  <si>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</si>
  <si>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</si>
  <si>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</si>
  <si>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</si>
  <si>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</si>
  <si>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</si>
  <si>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</si>
  <si>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</si>
  <si>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</si>
  <si>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</si>
  <si>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</si>
  <si>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</si>
  <si>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</si>
  <si>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</si>
  <si>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</si>
  <si>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</si>
  <si>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</si>
  <si>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</si>
  <si>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</si>
  <si>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</si>
  <si>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</si>
  <si>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</si>
  <si>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</si>
  <si>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</si>
  <si>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</si>
  <si>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</si>
  <si>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</si>
  <si>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</si>
  <si>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</si>
  <si>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</si>
  <si>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</si>
  <si>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</si>
  <si>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</si>
  <si>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</si>
  <si>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</si>
  <si>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</si>
  <si>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</si>
  <si>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</si>
  <si>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</si>
  <si>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</si>
  <si>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</si>
  <si>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</si>
  <si>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</si>
  <si>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</si>
  <si>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</si>
  <si>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</si>
  <si>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</si>
  <si>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</si>
  <si>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</si>
  <si>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</si>
  <si>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</si>
  <si>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</si>
  <si>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</si>
  <si>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</si>
  <si>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</si>
  <si>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</si>
  <si>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</si>
  <si>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</si>
  <si>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</si>
  <si>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</si>
  <si>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</si>
  <si>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</si>
  <si>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</si>
  <si>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</si>
  <si>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</si>
  <si>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</si>
  <si>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</si>
  <si>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</si>
  <si>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</si>
  <si>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</si>
  <si>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</si>
  <si>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</si>
  <si>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</si>
  <si>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</si>
  <si>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</si>
  <si>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</si>
  <si>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</si>
  <si>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</si>
  <si>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</si>
  <si>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</si>
  <si>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</si>
  <si>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</si>
  <si>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</si>
  <si>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</si>
  <si>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</si>
  <si>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</si>
  <si>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</si>
  <si>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</si>
  <si>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</si>
  <si>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</si>
  <si>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</si>
  <si>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</si>
  <si>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</si>
  <si>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</si>
  <si>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</si>
  <si>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</si>
  <si>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</si>
  <si>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</si>
  <si>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</si>
  <si>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</si>
  <si>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</si>
  <si>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</si>
  <si>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</si>
  <si>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</si>
  <si>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</si>
  <si>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</si>
  <si>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</si>
  <si>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</si>
  <si>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</si>
  <si>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</si>
  <si>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</si>
  <si>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</si>
  <si>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</si>
  <si>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</si>
  <si>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</si>
  <si>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</si>
  <si>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</si>
  <si>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</si>
  <si>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</si>
  <si>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</si>
  <si>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</si>
  <si>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</si>
  <si>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</si>
  <si>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</si>
  <si>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</si>
  <si>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</si>
  <si>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</si>
  <si>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</si>
  <si>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</si>
  <si>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</si>
  <si>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</si>
  <si>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</si>
  <si>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</si>
  <si>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</si>
  <si>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</si>
  <si>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</si>
  <si>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</si>
  <si>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</si>
  <si>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</si>
  <si>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</si>
  <si>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</si>
  <si>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</si>
  <si>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</si>
  <si>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</si>
  <si>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</si>
  <si>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</si>
  <si>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</si>
  <si>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</si>
  <si>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</si>
  <si>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</si>
  <si>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</si>
  <si>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</si>
  <si>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</si>
  <si>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</si>
  <si>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</si>
  <si>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</si>
  <si>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</si>
  <si>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</si>
  <si>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</si>
  <si>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</si>
  <si>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</si>
  <si>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</si>
  <si>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</si>
  <si>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</si>
  <si>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</si>
  <si>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</si>
  <si>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</si>
  <si>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</si>
  <si>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</si>
  <si>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</si>
  <si>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</si>
  <si>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</si>
  <si>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</si>
  <si>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</si>
  <si>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</si>
  <si>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</si>
  <si>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</si>
  <si>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</si>
  <si>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</si>
  <si>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</si>
  <si>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</si>
  <si>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</si>
  <si>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</si>
  <si>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</si>
  <si>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</si>
  <si>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</si>
  <si>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</si>
  <si>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</si>
  <si>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</si>
  <si>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</si>
  <si>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</si>
  <si>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</si>
  <si>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</si>
  <si>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</si>
  <si>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</si>
  <si>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</si>
  <si>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</si>
  <si>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</si>
  <si>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</si>
  <si>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</si>
  <si>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</si>
  <si>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</si>
  <si>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</si>
  <si>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</si>
  <si>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</si>
  <si>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</si>
  <si>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</si>
  <si>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</si>
  <si>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</si>
  <si>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</si>
  <si>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</si>
  <si>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</si>
  <si>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</si>
  <si>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</si>
  <si>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</si>
  <si>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</si>
  <si>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</si>
  <si>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</si>
  <si>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</si>
  <si>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</si>
  <si>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</si>
  <si>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</si>
  <si>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</si>
  <si>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</si>
  <si>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</si>
  <si>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</si>
  <si>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</si>
  <si>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</si>
  <si>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</si>
  <si>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</si>
  <si>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</si>
  <si>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</si>
  <si>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</si>
  <si>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</si>
  <si>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</si>
  <si>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</si>
  <si>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</si>
  <si>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</si>
  <si>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</si>
  <si>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</si>
  <si>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</si>
  <si>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</si>
  <si>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</si>
  <si>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</si>
  <si>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</si>
  <si>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</si>
  <si>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</si>
  <si>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</si>
  <si>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</si>
  <si>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</si>
  <si>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</si>
  <si>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</si>
  <si>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</si>
  <si>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</si>
  <si>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</si>
  <si>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</si>
  <si>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</si>
  <si>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</si>
  <si>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</si>
  <si>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</si>
  <si>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</si>
  <si>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</si>
  <si>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</si>
  <si>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</si>
  <si>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</si>
  <si>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</si>
  <si>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</si>
  <si>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</si>
  <si>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</si>
  <si>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</si>
  <si>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</si>
  <si>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</si>
  <si>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</si>
  <si>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</si>
  <si>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</si>
  <si>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</si>
  <si>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</si>
  <si>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</si>
  <si>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</si>
  <si>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</si>
  <si>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</si>
  <si>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</si>
  <si>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</si>
  <si>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</si>
  <si>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</si>
  <si>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</si>
  <si>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</si>
  <si>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</si>
  <si>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</si>
  <si>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</si>
  <si>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</si>
  <si>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</si>
  <si>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</si>
  <si>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</si>
  <si>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</si>
  <si>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</si>
  <si>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</si>
  <si>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</si>
  <si>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</si>
  <si>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</si>
  <si>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</si>
  <si>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</si>
  <si>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</si>
  <si>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</si>
  <si>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</si>
  <si>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</si>
  <si>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</si>
  <si>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</si>
  <si>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</si>
  <si>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</si>
  <si>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</si>
  <si>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</si>
  <si>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</si>
  <si>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</si>
  <si>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</si>
  <si>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</si>
  <si>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</si>
  <si>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</si>
  <si>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</si>
  <si>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</si>
  <si>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</si>
  <si>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</si>
  <si>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</si>
  <si>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</si>
  <si>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</si>
  <si>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</si>
  <si>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</si>
  <si>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</si>
  <si>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</si>
  <si>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</si>
  <si>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</si>
  <si>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</si>
  <si>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</si>
  <si>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</si>
  <si>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</si>
  <si>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</si>
  <si>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</si>
  <si>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</si>
  <si>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</si>
  <si>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</si>
  <si>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</si>
  <si>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</si>
  <si>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</si>
  <si>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</si>
  <si>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</si>
  <si>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</si>
  <si>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</si>
  <si>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</si>
  <si>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</si>
  <si>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</si>
  <si>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</si>
  <si>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</si>
  <si>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</si>
  <si>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</si>
  <si>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</si>
  <si>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</si>
  <si>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</si>
  <si>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</si>
  <si>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</si>
  <si>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</si>
  <si>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</si>
  <si>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</si>
  <si>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</si>
  <si>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</si>
  <si>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</si>
  <si>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</si>
  <si>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</si>
  <si>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</si>
  <si>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</si>
  <si>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</si>
  <si>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</si>
  <si>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</si>
  <si>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</si>
  <si>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</si>
  <si>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</si>
  <si>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</si>
  <si>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</si>
  <si>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</si>
  <si>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</si>
  <si>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</si>
  <si>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</si>
  <si>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</si>
  <si>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</si>
  <si>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</si>
  <si>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</si>
  <si>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</si>
  <si>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</si>
  <si>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</si>
  <si>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</si>
  <si>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</si>
  <si>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</si>
  <si>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</si>
  <si>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</si>
  <si>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</si>
  <si>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</si>
  <si>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</si>
  <si>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</si>
  <si>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</si>
  <si>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</si>
  <si>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</si>
  <si>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</si>
  <si>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</si>
  <si>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</si>
  <si>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</si>
  <si>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</si>
  <si>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</si>
  <si>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</si>
  <si>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</si>
  <si>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</si>
  <si>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</si>
  <si>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</si>
  <si>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</si>
  <si>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</si>
  <si>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</si>
  <si>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</si>
  <si>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</si>
  <si>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</si>
  <si>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</si>
  <si>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</si>
  <si>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</si>
  <si>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</si>
  <si>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</si>
  <si>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</si>
  <si>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</si>
  <si>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</si>
  <si>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</si>
  <si>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</si>
  <si>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</si>
  <si>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</si>
  <si>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</si>
  <si>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</si>
  <si>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</si>
  <si>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</si>
  <si>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</si>
  <si>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</si>
  <si>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</si>
  <si>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</si>
  <si>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</si>
  <si>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</si>
  <si>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</si>
  <si>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</si>
  <si>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</si>
  <si>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</si>
  <si>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</si>
  <si>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</si>
  <si>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</si>
  <si>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</si>
  <si>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</si>
  <si>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</si>
  <si>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</si>
  <si>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</si>
  <si>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</si>
  <si>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</si>
  <si>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</si>
  <si>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</si>
  <si>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</si>
  <si>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</si>
  <si>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</si>
  <si>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</si>
  <si>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</si>
  <si>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</si>
  <si>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</si>
  <si>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</si>
  <si>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</si>
  <si>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</si>
  <si>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</si>
  <si>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</si>
  <si>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</si>
  <si>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</si>
  <si>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</si>
  <si>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</si>
  <si>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</si>
  <si>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</si>
  <si>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</si>
  <si>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</si>
  <si>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</si>
  <si>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</si>
  <si>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</si>
  <si>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</si>
  <si>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</si>
  <si>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</si>
  <si>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</si>
  <si>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</si>
  <si>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</si>
  <si>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</si>
  <si>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</si>
  <si>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</si>
  <si>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</si>
  <si>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</si>
  <si>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</si>
  <si>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</si>
  <si>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</si>
  <si>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</si>
  <si>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</si>
  <si>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</si>
  <si>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</si>
  <si>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</si>
  <si>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</si>
  <si>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</si>
  <si>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</si>
  <si>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</si>
  <si>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</si>
  <si>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</si>
  <si>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</si>
  <si>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</si>
  <si>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</si>
  <si>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</si>
  <si>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</si>
  <si>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</si>
  <si>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</si>
  <si>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</si>
  <si>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</si>
  <si>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</si>
  <si>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</si>
  <si>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</si>
  <si>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</si>
  <si>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</si>
  <si>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</si>
  <si>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</si>
  <si>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</si>
  <si>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</si>
  <si>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</si>
  <si>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</si>
  <si>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</si>
  <si>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</si>
  <si>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</si>
  <si>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</si>
  <si>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</si>
  <si>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</si>
  <si>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</si>
  <si>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</si>
  <si>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</si>
  <si>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</si>
  <si>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</si>
  <si>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</si>
  <si>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</si>
  <si>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</si>
  <si>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</si>
  <si>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</si>
  <si>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</si>
  <si>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</si>
  <si>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</si>
  <si>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</si>
  <si>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</si>
  <si>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</si>
  <si>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</si>
  <si>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</si>
  <si>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</si>
  <si>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</si>
  <si>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</si>
  <si>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</si>
  <si>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</si>
  <si>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</si>
  <si>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</si>
  <si>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</si>
  <si>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</si>
  <si>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</si>
  <si>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</si>
  <si>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</si>
  <si>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</si>
  <si>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</si>
  <si>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</si>
  <si>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</si>
  <si>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</si>
  <si>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</si>
  <si>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</si>
  <si>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</si>
  <si>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</si>
  <si>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</si>
  <si>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</si>
  <si>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</si>
  <si>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</si>
  <si>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</si>
  <si>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</si>
  <si>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</si>
  <si>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</si>
  <si>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</si>
  <si>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</si>
  <si>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</si>
  <si>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</si>
  <si>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</si>
  <si>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</si>
  <si>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</si>
  <si>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</si>
  <si>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</si>
  <si>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</si>
  <si>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</si>
  <si>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</si>
  <si>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</si>
  <si>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</si>
  <si>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</si>
  <si>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</si>
  <si>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</si>
  <si>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</si>
  <si>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</si>
  <si>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</si>
  <si>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</si>
  <si>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</si>
  <si>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</si>
  <si>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</si>
  <si>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</si>
  <si>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</si>
  <si>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</si>
  <si>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</si>
  <si>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</si>
  <si>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</si>
  <si>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</si>
  <si>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</si>
  <si>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</si>
  <si>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</si>
  <si>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</si>
  <si>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</si>
  <si>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</si>
  <si>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</si>
  <si>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</si>
  <si>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</si>
  <si>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</si>
  <si>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</si>
  <si>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</si>
  <si>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</si>
  <si>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</si>
  <si>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</si>
  <si>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</si>
  <si>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</si>
  <si>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</si>
  <si>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</si>
  <si>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</si>
  <si>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</si>
  <si>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</si>
  <si>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</si>
  <si>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</si>
  <si>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</si>
  <si>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</si>
  <si>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</si>
  <si>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</si>
  <si>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</si>
  <si>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</si>
  <si>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</si>
  <si>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</si>
  <si>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</si>
  <si>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</si>
  <si>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</si>
  <si>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</si>
  <si>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</si>
  <si>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</si>
  <si>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</si>
  <si>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</si>
  <si>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</si>
  <si>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</si>
  <si>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</si>
  <si>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</si>
  <si>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</si>
  <si>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</si>
  <si>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</si>
  <si>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</si>
  <si>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</si>
  <si>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</si>
  <si>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</si>
  <si>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</si>
  <si>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</si>
  <si>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</si>
  <si>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</si>
  <si>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</si>
  <si>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</si>
  <si>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</si>
  <si>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</si>
  <si>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</si>
  <si>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</si>
  <si>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</si>
  <si>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</si>
  <si>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</si>
  <si>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</si>
  <si>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</si>
  <si>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</si>
  <si>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</si>
  <si>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</si>
  <si>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</si>
  <si>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</si>
  <si>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</si>
  <si>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</si>
  <si>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</si>
  <si>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</si>
  <si>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</si>
  <si>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</si>
  <si>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</si>
  <si>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</si>
  <si>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</si>
  <si>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</si>
  <si>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</si>
  <si>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</si>
  <si>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</si>
  <si>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</si>
  <si>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</si>
  <si>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</si>
  <si>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</si>
  <si>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</si>
  <si>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</si>
  <si>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</si>
  <si>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</si>
  <si>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</si>
  <si>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</si>
  <si>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</si>
  <si>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</si>
  <si>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</si>
  <si>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</si>
  <si>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</si>
  <si>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</si>
  <si>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</si>
  <si>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</si>
  <si>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</si>
  <si>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</si>
  <si>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</si>
  <si>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</si>
  <si>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</si>
  <si>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</si>
  <si>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</si>
  <si>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</si>
  <si>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</si>
  <si>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</si>
  <si>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</si>
  <si>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</si>
  <si>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</si>
  <si>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</si>
  <si>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</si>
  <si>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</si>
  <si>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</si>
  <si>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</si>
  <si>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</si>
  <si>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</si>
  <si>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</si>
  <si>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</si>
  <si>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</si>
  <si>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</si>
  <si>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</si>
  <si>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</si>
  <si>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</si>
  <si>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</si>
  <si>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</si>
  <si>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</si>
  <si>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</si>
  <si>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</si>
  <si>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</si>
  <si>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</si>
  <si>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</si>
  <si>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</si>
  <si>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</si>
  <si>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</si>
  <si>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</si>
  <si>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</si>
  <si>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</si>
  <si>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</si>
  <si>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</si>
  <si>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</si>
  <si>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</si>
  <si>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</si>
  <si>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</si>
  <si>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</si>
  <si>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</si>
  <si>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</si>
  <si>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</si>
  <si>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</si>
  <si>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</si>
  <si>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</si>
  <si>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</si>
  <si>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</si>
  <si>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</si>
  <si>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</si>
  <si>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</si>
  <si>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</si>
  <si>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</si>
  <si>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</si>
  <si>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</si>
  <si>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</si>
  <si>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</si>
  <si>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</si>
  <si>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</si>
  <si>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</si>
  <si>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</si>
  <si>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</si>
  <si>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</si>
  <si>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</si>
  <si>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</si>
  <si>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</si>
  <si>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</si>
  <si>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</si>
  <si>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</si>
  <si>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</si>
  <si>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</si>
  <si>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</si>
  <si>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</si>
  <si>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</si>
  <si>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</si>
  <si>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</si>
  <si>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</si>
  <si>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</si>
  <si>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</si>
  <si>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</si>
  <si>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</si>
  <si>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</si>
  <si>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</si>
  <si>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</si>
  <si>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</si>
  <si>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</si>
  <si>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</si>
  <si>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</si>
  <si>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</si>
  <si>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</si>
  <si>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</si>
  <si>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</si>
  <si>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</si>
  <si>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</si>
  <si>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</si>
  <si>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</si>
  <si>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</si>
  <si>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</si>
  <si>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</si>
  <si>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</si>
  <si>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</si>
  <si>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</si>
  <si>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</si>
  <si>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</si>
  <si>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</si>
  <si>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</si>
  <si>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</si>
  <si>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</si>
  <si>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</si>
  <si>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</si>
  <si>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</si>
  <si>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</si>
  <si>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</si>
  <si>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</si>
  <si>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</si>
  <si>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</si>
  <si>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</si>
  <si>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</si>
  <si>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</si>
  <si>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</si>
  <si>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</si>
  <si>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</si>
  <si>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</si>
  <si>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</si>
  <si>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</si>
  <si>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</si>
  <si>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</si>
  <si>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</si>
  <si>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</si>
  <si>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</si>
  <si>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</si>
  <si>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</si>
  <si>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</si>
  <si>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</si>
  <si>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</si>
  <si>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</si>
  <si>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</si>
  <si>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</si>
  <si>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</si>
  <si>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</si>
  <si>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</si>
  <si>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</si>
  <si>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</si>
  <si>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</si>
  <si>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</si>
  <si>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</si>
  <si>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</si>
  <si>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</si>
  <si>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</si>
  <si>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</si>
  <si>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</si>
  <si>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</si>
  <si>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</si>
  <si>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</si>
  <si>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</si>
  <si>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</si>
  <si>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</si>
  <si>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</si>
  <si>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</si>
  <si>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</si>
  <si>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</si>
  <si>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</si>
  <si>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</si>
  <si>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</si>
  <si>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</si>
  <si>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</si>
  <si>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</si>
  <si>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</si>
  <si>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</si>
  <si>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</si>
  <si>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</si>
  <si>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</si>
  <si>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</si>
  <si>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</si>
  <si>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</si>
  <si>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</si>
  <si>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</si>
  <si>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</si>
  <si>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</si>
  <si>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</si>
  <si>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</si>
  <si>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</si>
  <si>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</si>
  <si>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</si>
  <si>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</si>
  <si>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</si>
  <si>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</si>
  <si>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</si>
  <si>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</si>
  <si>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</si>
  <si>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</si>
  <si>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</si>
  <si>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</si>
  <si>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</si>
  <si>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</si>
  <si>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</si>
  <si>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</si>
  <si>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</si>
  <si>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</si>
  <si>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</si>
  <si>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</si>
  <si>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</si>
  <si>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</si>
  <si>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</si>
  <si>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</si>
  <si>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</si>
  <si>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</si>
  <si>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</si>
  <si>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</si>
  <si>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</si>
  <si>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</si>
  <si>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</si>
  <si>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</si>
  <si>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</si>
  <si>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</si>
  <si>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</si>
  <si>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</si>
  <si>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</si>
  <si>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</si>
  <si>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</si>
  <si>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</si>
  <si>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</si>
  <si>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</si>
  <si>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</si>
  <si>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</si>
  <si>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</si>
  <si>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</si>
  <si>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</si>
  <si>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</si>
  <si>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</si>
  <si>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</si>
  <si>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</si>
  <si>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</si>
  <si>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</si>
  <si>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</si>
  <si>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</si>
  <si>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</si>
  <si>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</si>
  <si>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</si>
  <si>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</si>
  <si>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</si>
  <si>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</si>
  <si>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</si>
  <si>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</si>
  <si>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</si>
  <si>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</si>
  <si>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</si>
  <si>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</si>
  <si>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</si>
  <si>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</si>
  <si>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</si>
  <si>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</si>
  <si>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</si>
  <si>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</si>
  <si>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</si>
  <si>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</si>
  <si>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</si>
  <si>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</si>
  <si>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</si>
  <si>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</si>
  <si>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</si>
  <si>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</si>
  <si>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</si>
  <si>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</si>
  <si>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</si>
  <si>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</si>
  <si>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</si>
  <si>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</si>
  <si>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</si>
  <si>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</si>
  <si>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</si>
  <si>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</si>
  <si>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</si>
  <si>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</si>
  <si>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</si>
  <si>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</si>
  <si>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</si>
  <si>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</si>
  <si>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</si>
  <si>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</si>
  <si>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</si>
  <si>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</si>
  <si>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</si>
  <si>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</si>
  <si>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</si>
  <si>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</si>
  <si>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</si>
  <si>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</si>
  <si>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</si>
  <si>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</si>
  <si>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</si>
  <si>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</si>
  <si>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</si>
  <si>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</si>
  <si>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</si>
  <si>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</si>
  <si>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</si>
  <si>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</si>
  <si>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</si>
  <si>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</si>
  <si>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</si>
  <si>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</si>
  <si>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</si>
  <si>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</si>
  <si>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</si>
  <si>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</si>
  <si>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</si>
  <si>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</si>
  <si>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</si>
  <si>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</si>
  <si>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</si>
  <si>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</si>
  <si>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</si>
  <si>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</si>
  <si>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</si>
  <si>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</si>
  <si>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</si>
  <si>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</si>
  <si>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</si>
  <si>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</si>
  <si>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</si>
  <si>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</si>
  <si>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</si>
  <si>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</si>
  <si>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</si>
  <si>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</si>
  <si>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</si>
  <si>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</si>
  <si>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</si>
  <si>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</si>
  <si>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</si>
  <si>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</si>
  <si>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</si>
  <si>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</si>
  <si>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</si>
  <si>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</si>
  <si>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</si>
  <si>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</si>
  <si>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</si>
  <si>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</si>
  <si>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</si>
  <si>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</si>
  <si>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</si>
  <si>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</si>
  <si>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</si>
  <si>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</si>
  <si>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</si>
  <si>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</si>
  <si>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</si>
  <si>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</si>
  <si>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</si>
  <si>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</si>
  <si>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</si>
  <si>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</si>
  <si>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</si>
  <si>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</si>
  <si>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</si>
  <si>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</si>
  <si>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</si>
  <si>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</si>
  <si>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</si>
  <si>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</si>
  <si>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</si>
  <si>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</si>
  <si>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</si>
  <si>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</si>
  <si>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</si>
  <si>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</si>
  <si>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</si>
  <si>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</si>
  <si>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</si>
  <si>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</si>
  <si>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</si>
  <si>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</si>
  <si>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</si>
  <si>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</si>
  <si>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</si>
  <si>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</si>
  <si>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</si>
  <si>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</si>
  <si>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</si>
  <si>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</si>
  <si>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</si>
  <si>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</si>
  <si>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</si>
  <si>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</si>
  <si>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</si>
  <si>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</si>
  <si>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</si>
  <si>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</si>
  <si>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</si>
  <si>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</si>
  <si>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</si>
  <si>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</si>
  <si>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</si>
  <si>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</si>
  <si>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</si>
  <si>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</si>
  <si>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</si>
  <si>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</si>
  <si>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</si>
  <si>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</si>
  <si>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</si>
  <si>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</si>
  <si>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</si>
  <si>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</si>
  <si>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</si>
  <si>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</si>
  <si>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</si>
  <si>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</si>
  <si>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</si>
  <si>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</si>
  <si>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</si>
  <si>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</si>
  <si>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</si>
  <si>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</si>
  <si>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</si>
  <si>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</si>
  <si>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</si>
  <si>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</si>
  <si>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</si>
  <si>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</si>
  <si>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</si>
  <si>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</si>
  <si>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</si>
  <si>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</si>
  <si>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</si>
  <si>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</si>
  <si>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</si>
  <si>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</si>
  <si>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</si>
  <si>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</si>
  <si>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</si>
  <si>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</si>
  <si>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</si>
  <si>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</si>
  <si>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</si>
  <si>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</si>
  <si>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</si>
  <si>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</si>
  <si>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</si>
  <si>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</si>
  <si>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</si>
  <si>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</si>
  <si>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</si>
  <si>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</si>
  <si>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</si>
  <si>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</si>
  <si>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</si>
  <si>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</si>
  <si>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</si>
  <si>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</si>
  <si>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</si>
  <si>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</si>
  <si>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</si>
  <si>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</si>
  <si>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</si>
  <si>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</si>
  <si>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</si>
  <si>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</si>
  <si>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</si>
  <si>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</si>
  <si>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</si>
  <si>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</si>
  <si>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</si>
  <si>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</si>
  <si>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</si>
  <si>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</si>
  <si>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</si>
  <si>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</si>
  <si>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</si>
  <si>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</si>
  <si>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</si>
  <si>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</si>
  <si>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</si>
  <si>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</si>
  <si>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</si>
  <si>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</si>
  <si>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</si>
  <si>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</si>
  <si>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</si>
  <si>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</si>
  <si>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</si>
  <si>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</si>
  <si>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</si>
  <si>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</si>
  <si>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</si>
  <si>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</si>
  <si>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</si>
  <si>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</si>
  <si>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</si>
  <si>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</si>
  <si>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</si>
  <si>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</si>
  <si>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</si>
  <si>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</si>
  <si>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</si>
  <si>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</si>
  <si>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</si>
  <si>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</si>
  <si>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</si>
  <si>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</si>
  <si>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</si>
  <si>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</si>
  <si>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</si>
  <si>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</si>
  <si>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</si>
  <si>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</si>
  <si>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</si>
  <si>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</si>
  <si>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</si>
  <si>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</si>
  <si>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</si>
  <si>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</si>
  <si>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</si>
  <si>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</si>
  <si>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</si>
  <si>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</si>
  <si>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</si>
  <si>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</si>
  <si>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</si>
  <si>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</si>
  <si>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</si>
  <si>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</si>
  <si>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</si>
  <si>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</si>
  <si>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</si>
  <si>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</si>
  <si>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</si>
  <si>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</si>
  <si>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</si>
  <si>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</si>
  <si>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</si>
  <si>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</si>
  <si>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</si>
  <si>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</si>
  <si>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</si>
  <si>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</si>
  <si>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</si>
  <si>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</si>
  <si>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</si>
  <si>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</si>
  <si>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</si>
  <si>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</si>
  <si>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</si>
  <si>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</si>
  <si>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</si>
  <si>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</si>
  <si>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</si>
  <si>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</si>
  <si>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</si>
  <si>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</si>
  <si>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</si>
  <si>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</si>
  <si>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</si>
  <si>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</si>
  <si>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</si>
  <si>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</si>
  <si>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</si>
  <si>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</si>
  <si>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</si>
  <si>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</si>
  <si>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</si>
  <si>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</si>
  <si>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</si>
  <si>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</si>
  <si>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</si>
  <si>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</si>
  <si>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</si>
  <si>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</si>
  <si>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</si>
  <si>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</si>
  <si>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</si>
  <si>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</si>
  <si>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</si>
  <si>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</si>
  <si>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</si>
  <si>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</si>
  <si>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</si>
  <si>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</si>
  <si>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</si>
  <si>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</si>
  <si>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</si>
  <si>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</si>
  <si>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</si>
  <si>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</si>
  <si>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</si>
  <si>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</si>
  <si>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</si>
  <si>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</si>
  <si>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</si>
  <si>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</si>
  <si>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</si>
  <si>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</si>
  <si>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</si>
  <si>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</si>
  <si>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</si>
  <si>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</si>
  <si>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</si>
  <si>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</si>
  <si>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</si>
  <si>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</si>
  <si>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</si>
  <si>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</si>
  <si>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</si>
  <si>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</si>
  <si>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</si>
  <si>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</si>
  <si>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</si>
  <si>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</si>
  <si>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</si>
  <si>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</si>
  <si>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</si>
  <si>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</si>
  <si>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</si>
  <si>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</si>
  <si>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</si>
  <si>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</si>
  <si>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</si>
  <si>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</si>
  <si>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</si>
  <si>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</si>
  <si>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</si>
  <si>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</si>
  <si>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</si>
  <si>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</si>
  <si>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</si>
  <si>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</si>
  <si>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</si>
  <si>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</si>
  <si>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</si>
  <si>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</si>
  <si>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</si>
  <si>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</si>
  <si>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</si>
  <si>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</si>
  <si>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</si>
  <si>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</si>
  <si>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</si>
  <si>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</si>
  <si>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</si>
  <si>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</si>
  <si>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</si>
  <si>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</si>
  <si>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</si>
  <si>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</si>
  <si>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</si>
  <si>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</si>
  <si>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</si>
  <si>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</si>
  <si>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</si>
  <si>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</si>
  <si>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</si>
  <si>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</si>
  <si>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</si>
  <si>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</si>
  <si>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</si>
  <si>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</si>
  <si>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</si>
  <si>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</si>
  <si>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</si>
  <si>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</si>
  <si>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</si>
  <si>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</si>
  <si>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</si>
  <si>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</si>
  <si>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</si>
  <si>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</si>
  <si>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</si>
  <si>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</si>
  <si>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</si>
  <si>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</si>
  <si>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</si>
  <si>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</si>
  <si>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</si>
  <si>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</si>
  <si>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</si>
  <si>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</si>
  <si>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</si>
  <si>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</si>
  <si>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</si>
  <si>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</si>
  <si>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</si>
  <si>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</si>
  <si>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</si>
  <si>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</si>
  <si>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</si>
  <si>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</si>
  <si>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</si>
  <si>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</si>
  <si>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</si>
  <si>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</si>
  <si>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</si>
  <si>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</si>
  <si>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</si>
  <si>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</si>
  <si>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</si>
  <si>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</si>
  <si>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</si>
  <si>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</si>
  <si>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</si>
  <si>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</si>
  <si>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</si>
  <si>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</si>
  <si>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</si>
  <si>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</si>
  <si>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</si>
  <si>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</si>
  <si>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</si>
  <si>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</si>
  <si>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</si>
  <si>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</si>
  <si>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</si>
  <si>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</si>
  <si>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</si>
  <si>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</si>
  <si>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</si>
  <si>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</si>
  <si>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</si>
  <si>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</si>
  <si>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</si>
  <si>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</si>
  <si>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</si>
  <si>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</si>
  <si>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</si>
  <si>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</si>
  <si>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</si>
  <si>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</si>
  <si>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</si>
  <si>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</si>
  <si>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</si>
  <si>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</si>
  <si>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</si>
  <si>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</si>
  <si>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</si>
  <si>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</si>
  <si>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</si>
  <si>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</si>
  <si>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</si>
  <si>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</si>
  <si>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</si>
  <si>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</si>
  <si>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</si>
  <si>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</si>
  <si>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</si>
  <si>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</si>
  <si>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</si>
  <si>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</si>
  <si>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</si>
  <si>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</si>
  <si>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</si>
  <si>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</si>
  <si>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</si>
  <si>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</si>
  <si>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</si>
  <si>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</si>
  <si>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</si>
  <si>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</si>
  <si>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</si>
  <si>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</si>
  <si>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</si>
  <si>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</si>
  <si>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</si>
  <si>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</si>
  <si>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</si>
  <si>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</si>
  <si>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</si>
  <si>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</si>
  <si>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</si>
  <si>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</si>
  <si>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</si>
  <si>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</si>
  <si>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</si>
  <si>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</si>
  <si>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</si>
  <si>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</si>
  <si>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</si>
  <si>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</si>
  <si>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</si>
  <si>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</si>
  <si>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</si>
  <si>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</si>
  <si>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</si>
  <si>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</si>
  <si>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</si>
  <si>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</si>
  <si>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</si>
  <si>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</si>
  <si>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</si>
  <si>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</si>
  <si>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</si>
  <si>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</si>
  <si>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</si>
  <si>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</si>
  <si>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</si>
  <si>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</si>
  <si>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</si>
  <si>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</si>
  <si>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</si>
  <si>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</si>
  <si>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</si>
  <si>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</si>
  <si>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</si>
  <si>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</si>
  <si>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</si>
  <si>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</si>
  <si>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</si>
  <si>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</si>
  <si>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</si>
  <si>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</si>
  <si>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</si>
  <si>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</si>
  <si>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</si>
  <si>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</si>
  <si>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</si>
  <si>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</si>
  <si>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</si>
  <si>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</si>
  <si>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</si>
  <si>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</si>
  <si>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</si>
  <si>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</si>
  <si>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</si>
  <si>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</si>
  <si>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</si>
  <si>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</si>
  <si>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</si>
  <si>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</si>
  <si>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</si>
  <si>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</si>
  <si>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</si>
  <si>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</si>
  <si>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</si>
  <si>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</si>
  <si>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</si>
  <si>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</si>
  <si>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</si>
  <si>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</si>
  <si>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</si>
  <si>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</si>
  <si>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</si>
  <si>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</si>
  <si>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</si>
  <si>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</si>
  <si>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</si>
  <si>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</si>
  <si>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</si>
  <si>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</si>
  <si>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</si>
  <si>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</si>
  <si>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</si>
  <si>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</si>
  <si>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</si>
  <si>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</si>
  <si>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</si>
  <si>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</si>
  <si>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</si>
  <si>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</si>
  <si>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</si>
  <si>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</si>
  <si>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</si>
  <si>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</si>
  <si>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</si>
  <si>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</si>
  <si>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</si>
  <si>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</si>
  <si>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</si>
  <si>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</si>
  <si>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</si>
  <si>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</si>
  <si>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</si>
  <si>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</si>
  <si>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</si>
  <si>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</si>
  <si>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</si>
  <si>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</si>
  <si>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</si>
  <si>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</si>
  <si>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</si>
  <si>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</si>
  <si>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</si>
  <si>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</si>
  <si>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</si>
  <si>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</si>
  <si>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</si>
  <si>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</si>
  <si>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</si>
  <si>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</si>
  <si>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</si>
  <si>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</si>
  <si>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</si>
  <si>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</si>
  <si>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</si>
  <si>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</si>
  <si>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</si>
  <si>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</si>
  <si>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</si>
  <si>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</si>
  <si>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</si>
  <si>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</si>
  <si>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</si>
  <si>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</si>
  <si>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</si>
  <si>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</si>
  <si>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</si>
  <si>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</si>
  <si>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</si>
  <si>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</si>
  <si>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</si>
  <si>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</si>
  <si>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</si>
  <si>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</si>
  <si>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</si>
  <si>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</si>
  <si>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</si>
  <si>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</si>
  <si>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</si>
  <si>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</si>
  <si>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</si>
  <si>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</si>
  <si>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</si>
  <si>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</si>
  <si>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</si>
  <si>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</si>
  <si>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</si>
  <si>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</si>
  <si>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</si>
  <si>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</si>
  <si>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</si>
  <si>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</si>
  <si>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</si>
  <si>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</si>
  <si>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</si>
  <si>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</si>
  <si>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</si>
  <si>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</si>
  <si>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</si>
  <si>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</si>
  <si>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</si>
  <si>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</si>
  <si>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</si>
  <si>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</si>
  <si>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</si>
  <si>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</si>
  <si>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</si>
  <si>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</si>
  <si>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</si>
  <si>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</si>
  <si>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</si>
  <si>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</si>
  <si>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</si>
  <si>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</si>
  <si>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</si>
  <si>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</si>
  <si>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</si>
  <si>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</si>
  <si>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</si>
  <si>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</si>
  <si>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</si>
  <si>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</si>
  <si>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</si>
  <si>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</si>
  <si>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</si>
  <si>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</si>
  <si>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</si>
  <si>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</si>
  <si>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</si>
  <si>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</si>
  <si>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</si>
  <si>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</si>
  <si>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</si>
  <si>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</si>
  <si>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</si>
  <si>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</si>
  <si>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</si>
  <si>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</si>
  <si>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</si>
  <si>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</si>
  <si>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</si>
  <si>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</si>
  <si>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</si>
  <si>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</si>
  <si>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</si>
  <si>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</si>
  <si>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</si>
  <si>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</si>
  <si>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</si>
  <si>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</si>
  <si>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</si>
  <si>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</si>
  <si>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</si>
  <si>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</si>
  <si>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</si>
  <si>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</si>
  <si>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</si>
  <si>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</si>
  <si>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</si>
  <si>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</si>
  <si>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</si>
  <si>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</si>
  <si>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</si>
  <si>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</si>
  <si>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</si>
  <si>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</si>
  <si>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</si>
  <si>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</si>
  <si>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</si>
  <si>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</si>
  <si>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</si>
  <si>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</si>
  <si>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</si>
  <si>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</si>
  <si>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</si>
  <si>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</si>
  <si>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</si>
  <si>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</si>
  <si>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</si>
  <si>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</si>
  <si>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</si>
  <si>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</si>
  <si>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</si>
  <si>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</si>
  <si>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</si>
  <si>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</si>
  <si>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</si>
  <si>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</si>
  <si>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</si>
  <si>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</si>
  <si>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</si>
  <si>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</si>
  <si>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</si>
  <si>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</si>
  <si>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</si>
  <si>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</si>
  <si>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</si>
  <si>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</si>
  <si>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</si>
  <si>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</si>
  <si>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</si>
  <si>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</si>
  <si>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</si>
  <si>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</si>
  <si>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</si>
  <si>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</si>
  <si>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</si>
  <si>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</si>
  <si>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</si>
  <si>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</si>
  <si>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</si>
  <si>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</si>
  <si>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</si>
  <si>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</si>
  <si>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</si>
  <si>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</si>
  <si>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</si>
  <si>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</si>
  <si>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</si>
  <si>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</si>
  <si>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</si>
  <si>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</si>
  <si>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</si>
  <si>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</si>
  <si>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</si>
  <si>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</si>
  <si>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</si>
  <si>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</si>
  <si>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</si>
  <si>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</si>
  <si>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</si>
  <si>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</si>
  <si>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</si>
  <si>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</si>
  <si>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</si>
  <si>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</si>
  <si>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</si>
  <si>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</si>
  <si>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</si>
  <si>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</si>
  <si>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</si>
  <si>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</si>
  <si>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</si>
  <si>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</si>
  <si>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</si>
  <si>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</si>
  <si>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</si>
  <si>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</si>
  <si>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</si>
  <si>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</si>
  <si>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</si>
  <si>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</si>
  <si>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</si>
  <si>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</si>
  <si>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</si>
  <si>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</si>
  <si>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</si>
  <si>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</si>
  <si>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</si>
  <si>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</si>
  <si>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</si>
  <si>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</si>
  <si>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</si>
  <si>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</si>
  <si>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</si>
  <si>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</si>
  <si>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</si>
  <si>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</si>
  <si>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</si>
  <si>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</si>
  <si>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</si>
  <si>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</si>
  <si>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</si>
  <si>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</si>
  <si>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</si>
  <si>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</si>
  <si>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</si>
  <si>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</si>
  <si>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</si>
  <si>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</si>
  <si>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</si>
  <si>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</si>
  <si>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</si>
  <si>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</si>
  <si>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</si>
  <si>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</si>
  <si>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</si>
  <si>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</si>
  <si>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</si>
  <si>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</si>
  <si>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</si>
  <si>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</si>
  <si>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</si>
  <si>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</si>
  <si>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</si>
  <si>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</si>
  <si>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</si>
  <si>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</si>
  <si>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</si>
  <si>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</si>
  <si>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</si>
  <si>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</si>
  <si>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</si>
  <si>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</si>
  <si>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</si>
  <si>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</si>
  <si>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</si>
  <si>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</si>
  <si>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</si>
  <si>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</si>
  <si>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</si>
  <si>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</si>
  <si>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</si>
  <si>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</si>
  <si>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</si>
  <si>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</si>
  <si>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</si>
  <si>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</si>
  <si>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</si>
  <si>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</si>
  <si>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</si>
  <si>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</si>
  <si>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</si>
  <si>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</si>
  <si>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</si>
  <si>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</si>
  <si>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</si>
  <si>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</si>
  <si>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</si>
  <si>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</si>
  <si>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</si>
  <si>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</si>
  <si>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</si>
  <si>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</si>
  <si>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</si>
  <si>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</si>
  <si>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</si>
  <si>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</si>
  <si>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</si>
  <si>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</si>
  <si>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</si>
  <si>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</si>
  <si>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</si>
  <si>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</si>
  <si>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</si>
  <si>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</si>
  <si>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</si>
  <si>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</si>
  <si>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</si>
  <si>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</si>
  <si>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</si>
  <si>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</si>
  <si>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</si>
  <si>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</si>
  <si>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</si>
  <si>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</si>
  <si>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</si>
  <si>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</si>
  <si>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</si>
  <si>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</si>
  <si>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</si>
  <si>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</si>
  <si>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</si>
  <si>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</si>
  <si>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</si>
  <si>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</si>
  <si>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</si>
  <si>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</si>
  <si>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</si>
  <si>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</si>
  <si>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</si>
  <si>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</si>
  <si>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</si>
  <si>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</si>
  <si>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</si>
  <si>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</si>
  <si>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</si>
  <si>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</si>
  <si>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</si>
  <si>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</si>
  <si>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</si>
  <si>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</si>
  <si>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</si>
  <si>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</si>
  <si>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</si>
  <si>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</si>
  <si>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</si>
  <si>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</si>
  <si>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</si>
  <si>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</si>
  <si>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</si>
  <si>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</si>
  <si>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</si>
  <si>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</si>
  <si>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</si>
  <si>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</si>
  <si>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</si>
  <si>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</si>
  <si>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</si>
  <si>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</si>
  <si>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</si>
  <si>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</si>
  <si>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</si>
  <si>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</si>
  <si>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</si>
  <si>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</si>
  <si>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</si>
  <si>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</si>
  <si>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</si>
  <si>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</si>
  <si>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</si>
  <si>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</si>
  <si>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</si>
  <si>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</si>
  <si>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</si>
  <si>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</si>
  <si>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</si>
  <si>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</si>
  <si>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</si>
  <si>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</si>
  <si>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</si>
  <si>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</si>
  <si>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</si>
  <si>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</si>
  <si>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</si>
  <si>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</si>
  <si>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</si>
  <si>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</si>
  <si>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</si>
  <si>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</si>
  <si>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</si>
  <si>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</si>
  <si>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</si>
  <si>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</si>
  <si>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</si>
  <si>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</si>
  <si>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</si>
  <si>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</si>
  <si>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</si>
  <si>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</si>
  <si>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</si>
  <si>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</si>
  <si>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</si>
  <si>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</si>
  <si>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</si>
  <si>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</si>
  <si>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</si>
  <si>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</si>
  <si>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</si>
  <si>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</si>
  <si>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</si>
  <si>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</si>
  <si>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</si>
  <si>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</si>
  <si>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</si>
  <si>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</si>
  <si>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</si>
  <si>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</si>
  <si>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</si>
  <si>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</si>
  <si>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</si>
  <si>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</si>
  <si>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</si>
  <si>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</si>
  <si>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</si>
  <si>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</si>
  <si>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</si>
  <si>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</si>
  <si>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</si>
  <si>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</si>
  <si>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</si>
  <si>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</si>
  <si>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</si>
  <si>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</si>
  <si>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</si>
  <si>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</si>
  <si>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</si>
  <si>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</si>
  <si>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</si>
  <si>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</si>
  <si>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</si>
  <si>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</si>
  <si>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</si>
  <si>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</si>
  <si>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</si>
  <si>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</si>
  <si>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</si>
  <si>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</si>
  <si>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</si>
  <si>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</si>
  <si>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</si>
  <si>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</si>
  <si>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</si>
  <si>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</si>
  <si>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</si>
  <si>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</si>
  <si>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</si>
  <si>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</si>
  <si>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</si>
  <si>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</si>
  <si>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</si>
  <si>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</si>
  <si>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</si>
  <si>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</si>
  <si>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</si>
  <si>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</si>
  <si>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</si>
  <si>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</si>
  <si>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</si>
  <si>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</si>
  <si>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</si>
  <si>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</si>
  <si>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</si>
  <si>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</si>
  <si>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</si>
  <si>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</si>
  <si>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</si>
  <si>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</si>
  <si>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</si>
  <si>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</si>
  <si>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</si>
  <si>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</si>
  <si>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</si>
  <si>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</si>
  <si>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</si>
  <si>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</si>
  <si>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</si>
  <si>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</si>
  <si>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</si>
  <si>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</si>
  <si>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</si>
  <si>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</si>
  <si>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</si>
  <si>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</si>
  <si>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</si>
  <si>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</si>
  <si>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</si>
  <si>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</si>
  <si>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</si>
  <si>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</si>
  <si>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</si>
  <si>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</si>
  <si>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</si>
  <si>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</si>
  <si>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</si>
  <si>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</si>
  <si>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</si>
  <si>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</si>
  <si>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</si>
  <si>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</si>
  <si>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</si>
  <si>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</si>
  <si>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</si>
  <si>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</si>
  <si>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</si>
  <si>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</si>
  <si>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</si>
  <si>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</si>
  <si>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</si>
  <si>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</si>
  <si>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</si>
  <si>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</si>
  <si>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</si>
  <si>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</si>
  <si>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</si>
  <si>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</si>
  <si>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</si>
  <si>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</si>
  <si>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</si>
  <si>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</si>
  <si>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</si>
  <si>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</si>
  <si>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</si>
  <si>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</si>
  <si>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</si>
  <si>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</si>
  <si>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</si>
  <si>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</si>
  <si>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</si>
  <si>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</si>
  <si>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</si>
  <si>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</si>
  <si>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</si>
  <si>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</si>
  <si>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</si>
  <si>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</si>
  <si>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</si>
  <si>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</si>
  <si>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</si>
  <si>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</si>
  <si>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</si>
  <si>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</si>
  <si>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</si>
  <si>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</si>
  <si>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</si>
  <si>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</si>
  <si>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</si>
  <si>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</si>
  <si>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</si>
  <si>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</si>
  <si>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</si>
  <si>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</si>
  <si>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</si>
  <si>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</si>
  <si>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</si>
  <si>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</si>
  <si>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</si>
  <si>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</si>
  <si>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</si>
  <si>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</si>
  <si>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</si>
  <si>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</si>
  <si>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</si>
  <si>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</si>
  <si>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</si>
  <si>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</si>
  <si>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</si>
  <si>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</si>
  <si>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</si>
  <si>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</si>
  <si>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</si>
  <si>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</si>
  <si>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</si>
  <si>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</si>
  <si>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</si>
  <si>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</si>
  <si>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</si>
  <si>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</si>
  <si>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</si>
  <si>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</si>
  <si>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</si>
  <si>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</si>
  <si>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</si>
  <si>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</si>
  <si>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</si>
  <si>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</si>
  <si>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</si>
  <si>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</si>
  <si>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</si>
  <si>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</si>
  <si>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</si>
  <si>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</si>
  <si>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</si>
  <si>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</si>
  <si>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</si>
  <si>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</si>
  <si>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</si>
  <si>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</si>
  <si>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</si>
  <si>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</si>
  <si>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</si>
  <si>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</si>
  <si>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</si>
  <si>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</si>
  <si>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</si>
  <si>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</si>
  <si>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</si>
  <si>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</si>
  <si>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</si>
  <si>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</si>
  <si>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</si>
  <si>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</si>
  <si>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</si>
  <si>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</si>
  <si>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</si>
  <si>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</si>
  <si>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</si>
  <si>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</si>
  <si>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</si>
  <si>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</si>
  <si>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</si>
  <si>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</si>
  <si>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</si>
  <si>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</si>
  <si>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</si>
  <si>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</si>
  <si>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</si>
  <si>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</si>
  <si>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</si>
  <si>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</si>
  <si>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</si>
  <si>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</si>
  <si>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</si>
  <si>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</si>
  <si>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</si>
  <si>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</si>
  <si>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</si>
  <si>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</si>
  <si>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</si>
  <si>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</si>
  <si>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</si>
  <si>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</si>
  <si>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</si>
  <si>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</si>
  <si>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</si>
  <si>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</si>
  <si>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</si>
  <si>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</si>
  <si>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</si>
  <si>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</si>
  <si>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</si>
  <si>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</si>
  <si>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</si>
  <si>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</si>
  <si>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</si>
  <si>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</si>
  <si>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</si>
  <si>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</si>
  <si>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</si>
  <si>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</si>
  <si>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</si>
  <si>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</si>
  <si>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</si>
  <si>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</si>
  <si>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</si>
  <si>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</si>
  <si>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</si>
  <si>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</si>
  <si>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</si>
  <si>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</si>
  <si>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</si>
  <si>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</si>
  <si>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</si>
  <si>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</si>
  <si>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</si>
  <si>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</si>
  <si>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</si>
  <si>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</si>
  <si>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</si>
  <si>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</si>
  <si>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</si>
  <si>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</si>
  <si>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</si>
  <si>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</si>
  <si>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</si>
  <si>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</si>
  <si>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</si>
  <si>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</si>
  <si>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</si>
  <si>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</si>
  <si>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</si>
  <si>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</si>
  <si>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</si>
  <si>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</si>
  <si>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</si>
  <si>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</si>
  <si>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</si>
  <si>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</si>
  <si>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</si>
  <si>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</si>
  <si>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</si>
  <si>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</si>
  <si>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</si>
  <si>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</si>
  <si>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</si>
  <si>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</si>
  <si>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</si>
  <si>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</si>
  <si>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</si>
  <si>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</si>
  <si>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</si>
  <si>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</si>
  <si>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</si>
  <si>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</si>
  <si>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</si>
  <si>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</si>
  <si>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</si>
  <si>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</si>
  <si>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</si>
  <si>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</si>
  <si>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</si>
  <si>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</si>
  <si>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</si>
  <si>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</si>
  <si>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</si>
  <si>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</si>
  <si>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</si>
  <si>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</si>
  <si>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</si>
  <si>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</si>
  <si>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</si>
  <si>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</si>
  <si>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</si>
  <si>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</si>
  <si>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</si>
  <si>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</si>
  <si>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</si>
  <si>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</si>
  <si>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</si>
  <si>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</si>
  <si>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</si>
  <si>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</si>
  <si>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</si>
  <si>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</si>
  <si>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</si>
  <si>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</si>
  <si>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</si>
  <si>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</si>
  <si>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</si>
  <si>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</si>
  <si>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</si>
  <si>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</si>
  <si>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</si>
  <si>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</si>
  <si>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</si>
  <si>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</si>
  <si>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</si>
  <si>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</si>
  <si>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</si>
  <si>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</si>
  <si>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</si>
  <si>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</si>
  <si>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</si>
  <si>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</si>
  <si>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</si>
  <si>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</si>
  <si>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</si>
  <si>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</si>
  <si>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</si>
  <si>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</si>
  <si>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</si>
  <si>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</si>
  <si>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</si>
  <si>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</si>
  <si>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</si>
  <si>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</si>
  <si>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</si>
  <si>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</si>
  <si>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</si>
  <si>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</si>
  <si>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</si>
  <si>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</si>
  <si>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</si>
  <si>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</si>
  <si>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</si>
  <si>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</si>
  <si>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</si>
  <si>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</si>
  <si>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</si>
  <si>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</si>
  <si>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</si>
  <si>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</si>
  <si>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</si>
  <si>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</si>
  <si>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</si>
  <si>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</si>
  <si>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</si>
  <si>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</si>
  <si>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</si>
  <si>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</si>
  <si>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</si>
  <si>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</si>
  <si>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</si>
  <si>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</si>
  <si>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</si>
  <si>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</si>
  <si>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</si>
  <si>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</si>
  <si>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</si>
  <si>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</si>
  <si>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</si>
  <si>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</si>
  <si>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</si>
  <si>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</si>
  <si>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</si>
  <si>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</si>
  <si>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</si>
  <si>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</si>
  <si>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</si>
  <si>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</si>
  <si>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</si>
  <si>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</si>
  <si>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</si>
  <si>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</si>
  <si>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</si>
  <si>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</si>
  <si>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</si>
  <si>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</si>
  <si>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</si>
  <si>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</si>
  <si>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</si>
  <si>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</si>
  <si>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</si>
  <si>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</si>
  <si>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</si>
  <si>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</si>
  <si>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</si>
  <si>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</si>
  <si>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</si>
  <si>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</si>
  <si>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</si>
  <si>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</si>
  <si>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</si>
  <si>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</si>
  <si>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</si>
  <si>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</si>
  <si>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</si>
  <si>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</si>
  <si>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</si>
  <si>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</si>
  <si>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</si>
  <si>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</si>
  <si>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</si>
  <si>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</si>
  <si>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</si>
  <si>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</si>
  <si>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</si>
  <si>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</si>
  <si>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</si>
  <si>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</si>
  <si>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</si>
  <si>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</si>
  <si>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</si>
  <si>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</si>
  <si>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</si>
  <si>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</si>
  <si>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</si>
  <si>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</si>
  <si>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</si>
  <si>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</si>
  <si>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</si>
  <si>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</si>
  <si>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</si>
  <si>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</si>
  <si>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</si>
  <si>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</si>
  <si>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</si>
  <si>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</si>
  <si>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</si>
  <si>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</si>
  <si>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</si>
  <si>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</si>
  <si>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</si>
  <si>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</si>
  <si>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</si>
  <si>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</si>
  <si>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</si>
  <si>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</si>
  <si>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</si>
  <si>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</si>
  <si>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</si>
  <si>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</si>
  <si>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</si>
  <si>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</si>
  <si>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</si>
  <si>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</si>
  <si>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</si>
  <si>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</si>
  <si>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</si>
  <si>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</si>
  <si>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</si>
  <si>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</si>
  <si>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</si>
  <si>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</si>
  <si>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</si>
  <si>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</si>
  <si>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</si>
  <si>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</si>
  <si>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</si>
  <si>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</si>
  <si>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</si>
  <si>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</si>
  <si>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</si>
  <si>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</si>
  <si>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</si>
  <si>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</si>
  <si>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</si>
  <si>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</si>
  <si>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</si>
  <si>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</si>
  <si>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</si>
  <si>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</si>
  <si>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</si>
  <si>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</si>
  <si>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</si>
  <si>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</si>
  <si>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</si>
  <si>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</si>
  <si>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</si>
  <si>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</si>
  <si>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</si>
  <si>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</si>
  <si>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</si>
  <si>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</si>
  <si>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</si>
  <si>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</si>
  <si>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</si>
  <si>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</si>
  <si>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</si>
  <si>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</si>
  <si>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</si>
  <si>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</si>
  <si>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</si>
  <si>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</si>
  <si>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</si>
  <si>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</si>
  <si>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</si>
  <si>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</si>
  <si>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</si>
  <si>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</si>
  <si>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</si>
  <si>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</si>
  <si>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</si>
  <si>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</si>
  <si>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</si>
  <si>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</si>
  <si>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</si>
  <si>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</si>
  <si>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</si>
  <si>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</si>
  <si>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</si>
  <si>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</si>
  <si>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</si>
  <si>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</si>
  <si>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</si>
  <si>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</si>
  <si>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</si>
  <si>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</si>
  <si>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</si>
  <si>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</si>
  <si>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</si>
  <si>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</si>
  <si>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</si>
  <si>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</si>
  <si>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</si>
  <si>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</si>
  <si>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</si>
  <si>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</si>
  <si>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</si>
  <si>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</si>
  <si>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</si>
  <si>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</si>
  <si>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</si>
  <si>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</si>
  <si>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</si>
  <si>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</si>
  <si>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</si>
  <si>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</si>
  <si>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</si>
  <si>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</si>
  <si>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</si>
  <si>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</si>
  <si>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</si>
  <si>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</si>
  <si>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</si>
  <si>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</si>
  <si>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</si>
  <si>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</si>
  <si>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</si>
  <si>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</si>
  <si>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</si>
  <si>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</si>
  <si>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</si>
  <si>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</si>
  <si>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</si>
  <si>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</si>
  <si>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</si>
  <si>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</si>
  <si>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</si>
  <si>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</si>
  <si>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</si>
  <si>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</si>
  <si>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</si>
  <si>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</si>
  <si>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</si>
  <si>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</si>
  <si>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</si>
  <si>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</si>
  <si>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</si>
  <si>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</si>
  <si>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</si>
  <si>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</si>
  <si>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</si>
  <si>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</si>
  <si>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</si>
  <si>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</si>
  <si>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</si>
  <si>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</si>
  <si>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</si>
  <si>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</si>
  <si>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</si>
  <si>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</si>
  <si>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</si>
  <si>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</si>
  <si>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</si>
  <si>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</si>
  <si>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</si>
  <si>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</si>
  <si>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</si>
  <si>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</si>
  <si>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</si>
  <si>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</si>
  <si>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</si>
  <si>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</si>
  <si>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</si>
  <si>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</si>
  <si>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</si>
  <si>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</si>
  <si>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</si>
  <si>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</si>
  <si>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</si>
  <si>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</si>
  <si>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</si>
  <si>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</si>
  <si>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</si>
  <si>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</si>
  <si>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</si>
  <si>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</si>
  <si>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</si>
  <si>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</si>
  <si>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</si>
  <si>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</si>
  <si>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</si>
  <si>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</si>
  <si>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</si>
  <si>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</si>
  <si>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</si>
  <si>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</si>
  <si>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</si>
  <si>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</si>
  <si>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</si>
  <si>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</si>
  <si>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</si>
  <si>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</si>
  <si>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</si>
  <si>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</si>
  <si>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</si>
  <si>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</si>
  <si>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</si>
  <si>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</si>
  <si>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</si>
  <si>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</si>
  <si>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</si>
  <si>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</si>
  <si>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</si>
  <si>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</si>
  <si>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</si>
  <si>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</si>
  <si>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</si>
  <si>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</si>
  <si>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</si>
  <si>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</si>
  <si>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</si>
  <si>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</si>
  <si>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</si>
  <si>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</si>
  <si>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</si>
  <si>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</si>
  <si>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</si>
  <si>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</si>
  <si>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</si>
  <si>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</si>
  <si>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</si>
  <si>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</si>
  <si>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</si>
  <si>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</si>
  <si>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</si>
  <si>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</si>
  <si>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</si>
  <si>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</si>
  <si>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</si>
  <si>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</si>
  <si>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</si>
  <si>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</si>
  <si>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</si>
  <si>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</si>
  <si>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</si>
  <si>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</si>
  <si>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</si>
  <si>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</si>
  <si>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</si>
  <si>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</si>
  <si>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</si>
  <si>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</si>
  <si>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</si>
  <si>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</si>
  <si>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</si>
  <si>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</si>
  <si>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</si>
  <si>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</si>
  <si>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</si>
  <si>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</si>
  <si>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</si>
  <si>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</si>
  <si>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</si>
  <si>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</si>
  <si>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</si>
  <si>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</si>
  <si>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</si>
  <si>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</si>
  <si>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</si>
  <si>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</si>
  <si>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</si>
  <si>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</si>
  <si>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</si>
  <si>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</si>
  <si>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</si>
  <si>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</si>
  <si>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</si>
  <si>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</si>
  <si>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</si>
  <si>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</si>
  <si>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</si>
  <si>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</si>
  <si>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</si>
  <si>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</si>
  <si>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</si>
  <si>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</si>
  <si>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</si>
  <si>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</si>
  <si>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</si>
  <si>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</si>
  <si>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</si>
  <si>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</si>
  <si>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</si>
  <si>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</si>
  <si>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</si>
  <si>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</si>
  <si>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</si>
  <si>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</si>
  <si>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</si>
  <si>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</si>
  <si>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</si>
  <si>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</si>
  <si>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</si>
  <si>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</si>
  <si>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</si>
  <si>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</si>
  <si>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</si>
  <si>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</si>
  <si>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</si>
  <si>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</si>
  <si>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</si>
  <si>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</si>
  <si>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</si>
  <si>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</si>
  <si>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</si>
  <si>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</si>
  <si>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</si>
  <si>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</si>
  <si>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</si>
  <si>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</si>
  <si>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</si>
  <si>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</si>
  <si>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</si>
  <si>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</si>
  <si>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</si>
  <si>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</si>
  <si>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</si>
  <si>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</si>
  <si>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</si>
  <si>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</si>
  <si>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</si>
  <si>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</si>
  <si>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</si>
  <si>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</si>
  <si>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</si>
  <si>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</si>
  <si>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</si>
  <si>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</si>
  <si>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</si>
  <si>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</si>
  <si>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</si>
  <si>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</si>
  <si>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</si>
  <si>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</si>
  <si>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</si>
  <si>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</si>
  <si>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</si>
  <si>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</si>
  <si>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</si>
  <si>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</si>
  <si>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</si>
  <si>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</si>
  <si>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</si>
  <si>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</si>
  <si>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</si>
  <si>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</si>
  <si>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</si>
  <si>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</si>
  <si>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</si>
  <si>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</si>
  <si>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</si>
  <si>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</si>
  <si>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</si>
  <si>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</si>
  <si>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</si>
  <si>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</si>
  <si>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</si>
  <si>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</si>
  <si>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</si>
  <si>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</si>
  <si>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</si>
  <si>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</si>
  <si>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</si>
  <si>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</si>
  <si>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</si>
  <si>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</si>
  <si>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</si>
  <si>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</si>
  <si>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</si>
  <si>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</si>
  <si>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</si>
  <si>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</si>
  <si>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</si>
  <si>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</si>
  <si>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</si>
  <si>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</si>
  <si>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</si>
  <si>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</si>
  <si>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</si>
  <si>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</si>
  <si>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</si>
  <si>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</si>
  <si>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</si>
  <si>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</si>
  <si>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</si>
  <si>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</si>
  <si>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</si>
  <si>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</si>
  <si>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</si>
  <si>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</si>
  <si>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</si>
  <si>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</si>
  <si>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</si>
  <si>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</si>
  <si>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</si>
  <si>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</si>
  <si>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</si>
  <si>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</si>
  <si>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</si>
  <si>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</si>
  <si>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</si>
  <si>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</si>
  <si>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</si>
  <si>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</si>
  <si>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</si>
  <si>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</si>
  <si>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</si>
  <si>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</si>
  <si>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</si>
  <si>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</si>
  <si>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</si>
  <si>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</si>
  <si>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</si>
  <si>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</si>
  <si>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</si>
  <si>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</si>
  <si>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</si>
  <si>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</si>
  <si>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</si>
  <si>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</si>
  <si>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</si>
  <si>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</si>
  <si>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</si>
  <si>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</si>
  <si>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</si>
  <si>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</si>
  <si>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</si>
  <si>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</si>
  <si>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</si>
  <si>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</si>
  <si>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</si>
  <si>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</si>
  <si>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</si>
  <si>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</si>
  <si>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</si>
  <si>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</si>
  <si>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</si>
  <si>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</si>
  <si>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</si>
  <si>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</si>
  <si>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</si>
  <si>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</si>
  <si>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</si>
  <si>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</si>
  <si>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</si>
  <si>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</si>
  <si>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</si>
  <si>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</si>
  <si>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</si>
  <si>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</si>
  <si>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</si>
  <si>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</si>
  <si>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</si>
  <si>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</si>
  <si>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</si>
  <si>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</si>
  <si>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</si>
  <si>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</si>
  <si>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</si>
  <si>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</si>
  <si>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</si>
  <si>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</si>
  <si>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</si>
  <si>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</si>
  <si>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</si>
  <si>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</si>
  <si>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</si>
  <si>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</si>
  <si>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</si>
  <si>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</si>
  <si>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</si>
  <si>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</si>
  <si>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</si>
  <si>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</si>
  <si>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</si>
  <si>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</si>
  <si>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</si>
  <si>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</si>
  <si>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</si>
  <si>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</si>
  <si>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</si>
  <si>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</si>
  <si>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</si>
  <si>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</si>
  <si>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</si>
  <si>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</si>
  <si>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</si>
  <si>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</si>
  <si>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</si>
  <si>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</si>
  <si>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</si>
  <si>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</si>
  <si>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</si>
  <si>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</si>
  <si>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</si>
  <si>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</si>
  <si>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</si>
  <si>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</si>
  <si>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</si>
  <si>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</si>
  <si>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</si>
  <si>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</si>
  <si>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</si>
  <si>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</si>
  <si>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</si>
  <si>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</si>
  <si>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</si>
  <si>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</si>
  <si>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</si>
  <si>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</si>
  <si>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</si>
  <si>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</si>
  <si>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</si>
  <si>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</si>
  <si>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</si>
  <si>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</si>
  <si>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</si>
  <si>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</si>
  <si>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</si>
  <si>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</si>
  <si>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</si>
  <si>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</si>
  <si>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</si>
  <si>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</si>
  <si>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</si>
  <si>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</si>
  <si>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</si>
  <si>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</si>
  <si>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</si>
  <si>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</si>
  <si>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</si>
  <si>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</si>
  <si>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</si>
  <si>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</si>
  <si>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</si>
  <si>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</si>
  <si>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</si>
  <si>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</si>
  <si>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</si>
  <si>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</si>
  <si>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</si>
  <si>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</si>
  <si>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</si>
  <si>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</si>
  <si>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</si>
  <si>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</si>
  <si>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</si>
  <si>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</si>
  <si>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</si>
  <si>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</si>
  <si>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</si>
  <si>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</si>
  <si>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</si>
  <si>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</si>
  <si>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</si>
  <si>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</si>
  <si>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</si>
  <si>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</si>
  <si>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</si>
  <si>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</si>
  <si>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</si>
  <si>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</si>
  <si>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</si>
  <si>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</si>
  <si>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</si>
  <si>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</si>
  <si>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</si>
  <si>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</si>
  <si>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</si>
  <si>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</si>
  <si>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</si>
  <si>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</si>
  <si>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</si>
  <si>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</si>
  <si>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</si>
  <si>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</si>
  <si>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</si>
  <si>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</si>
  <si>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</si>
  <si>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</si>
  <si>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</si>
  <si>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</si>
  <si>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</si>
  <si>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</si>
  <si>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</si>
  <si>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</si>
  <si>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</si>
  <si>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</si>
  <si>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</si>
  <si>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</si>
  <si>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</si>
  <si>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</si>
  <si>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</si>
  <si>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</si>
  <si>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</si>
  <si>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</si>
  <si>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</si>
  <si>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</si>
  <si>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</si>
  <si>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</si>
  <si>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</si>
  <si>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</si>
  <si>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</si>
  <si>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</si>
  <si>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</si>
  <si>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</si>
  <si>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</si>
  <si>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</si>
  <si>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</si>
  <si>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</si>
  <si>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</si>
  <si>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</si>
  <si>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</si>
  <si>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</si>
  <si>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</si>
  <si>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</si>
  <si>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</si>
  <si>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</si>
  <si>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</si>
  <si>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</si>
  <si>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</si>
  <si>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</si>
  <si>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</si>
  <si>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</si>
  <si>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</si>
  <si>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</si>
  <si>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</si>
  <si>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</si>
  <si>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</si>
  <si>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</si>
  <si>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</si>
  <si>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</si>
  <si>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</si>
  <si>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</si>
  <si>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</si>
  <si>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</si>
  <si>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</si>
  <si>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</si>
  <si>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</si>
  <si>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</si>
  <si>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</si>
  <si>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</si>
  <si>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</si>
  <si>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</si>
  <si>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</si>
  <si>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</si>
  <si>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</si>
  <si>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</si>
  <si>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</si>
  <si>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</si>
  <si>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</si>
  <si>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</si>
  <si>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</si>
  <si>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</si>
  <si>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</si>
  <si>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</si>
  <si>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</si>
  <si>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</si>
  <si>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</si>
  <si>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</si>
  <si>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</si>
  <si>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</si>
  <si>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</si>
  <si>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</si>
  <si>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</si>
  <si>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</si>
  <si>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</si>
  <si>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</si>
  <si>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</si>
  <si>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</si>
  <si>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</si>
  <si>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</si>
  <si>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</si>
  <si>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</si>
  <si>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</si>
  <si>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</si>
  <si>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</si>
  <si>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</si>
  <si>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</si>
  <si>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</si>
  <si>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</si>
  <si>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</si>
  <si>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</si>
  <si>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</si>
  <si>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</si>
  <si>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</si>
  <si>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</si>
  <si>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</si>
  <si>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</si>
  <si>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</si>
  <si>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</si>
  <si>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</si>
  <si>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</si>
  <si>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</si>
  <si>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</si>
  <si>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</si>
  <si>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</si>
  <si>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</si>
  <si>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</si>
  <si>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</si>
  <si>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</si>
  <si>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</si>
  <si>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</si>
  <si>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</si>
  <si>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</si>
  <si>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</si>
  <si>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</si>
  <si>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</si>
  <si>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</si>
  <si>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</si>
  <si>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</si>
  <si>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</si>
  <si>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</si>
  <si>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</si>
  <si>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</si>
  <si>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</si>
  <si>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</si>
  <si>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</si>
  <si>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</si>
  <si>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</si>
  <si>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</si>
  <si>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</si>
  <si>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</si>
  <si>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</si>
  <si>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</si>
  <si>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</si>
  <si>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</si>
  <si>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</si>
  <si>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</si>
  <si>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</si>
  <si>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</si>
  <si>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</si>
  <si>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</si>
  <si>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</si>
  <si>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</si>
  <si>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</si>
  <si>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</si>
  <si>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</si>
  <si>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</si>
  <si>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</si>
  <si>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</si>
  <si>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</si>
  <si>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</si>
  <si>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</si>
  <si>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</si>
  <si>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</si>
  <si>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</si>
  <si>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</si>
  <si>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</si>
  <si>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</si>
  <si>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</si>
  <si>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</si>
  <si>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</si>
  <si>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</si>
  <si>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</si>
  <si>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</si>
  <si>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</si>
  <si>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</si>
  <si>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</si>
  <si>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</si>
  <si>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</si>
  <si>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</si>
  <si>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</si>
  <si>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</si>
  <si>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</si>
  <si>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</si>
  <si>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</si>
  <si>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</si>
  <si>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</si>
  <si>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</si>
  <si>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</si>
  <si>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</si>
  <si>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</si>
  <si>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</si>
  <si>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</si>
  <si>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</si>
  <si>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</si>
  <si>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</si>
  <si>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</si>
  <si>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</si>
  <si>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</si>
  <si>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</si>
  <si>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</si>
  <si>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</si>
  <si>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</si>
  <si>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</si>
  <si>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</si>
  <si>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</si>
  <si>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</si>
  <si>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</si>
  <si>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</si>
  <si>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</si>
  <si>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</si>
  <si>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</si>
  <si>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</si>
  <si>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</si>
  <si>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</si>
  <si>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</si>
  <si>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</si>
  <si>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</si>
  <si>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</si>
  <si>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</si>
  <si>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</si>
  <si>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</si>
  <si>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</si>
  <si>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</si>
  <si>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</si>
  <si>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</si>
  <si>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</si>
  <si>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</si>
  <si>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</si>
  <si>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</si>
  <si>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</si>
  <si>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</si>
  <si>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</si>
  <si>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</si>
  <si>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</si>
  <si>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</si>
  <si>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</si>
  <si>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</si>
  <si>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</si>
  <si>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</si>
  <si>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</si>
  <si>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</si>
  <si>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</si>
  <si>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</si>
  <si>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</si>
  <si>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</si>
  <si>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</si>
  <si>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</si>
  <si>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</si>
  <si>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</si>
  <si>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</si>
  <si>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</si>
  <si>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</si>
  <si>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</si>
  <si>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</si>
  <si>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</si>
  <si>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</si>
  <si>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</si>
  <si>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</si>
  <si>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</si>
  <si>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</si>
  <si>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</si>
  <si>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</si>
  <si>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</si>
  <si>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</si>
  <si>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</si>
  <si>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</si>
  <si>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</si>
  <si>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</si>
  <si>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</si>
  <si>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</si>
  <si>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</si>
  <si>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</si>
  <si>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</si>
  <si>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</si>
  <si>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</si>
  <si>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</si>
  <si>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</si>
  <si>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</si>
  <si>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</si>
  <si>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</si>
  <si>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</si>
  <si>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</si>
  <si>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</si>
  <si>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</si>
  <si>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</si>
  <si>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</si>
  <si>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</si>
  <si>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</si>
  <si>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</si>
  <si>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</si>
  <si>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</si>
  <si>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</si>
  <si>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</si>
  <si>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</si>
  <si>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</si>
  <si>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</si>
  <si>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</si>
  <si>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</si>
  <si>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</si>
  <si>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</si>
  <si>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</si>
  <si>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</si>
  <si>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</si>
  <si>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</si>
  <si>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</si>
  <si>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</si>
  <si>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</si>
  <si>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</si>
  <si>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</si>
  <si>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</si>
  <si>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</si>
  <si>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</si>
  <si>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</si>
  <si>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</si>
  <si>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</si>
  <si>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</si>
  <si>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</si>
  <si>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</si>
  <si>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</si>
  <si>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</si>
  <si>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</si>
  <si>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</si>
  <si>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</si>
  <si>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</si>
  <si>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</si>
  <si>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</si>
  <si>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</si>
  <si>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</si>
  <si>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</si>
  <si>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</si>
  <si>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</si>
  <si>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</si>
  <si>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</si>
  <si>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</si>
  <si>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</si>
  <si>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</si>
  <si>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</si>
  <si>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</si>
  <si>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</si>
  <si>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</si>
  <si>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</si>
  <si>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</si>
  <si>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</si>
  <si>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</si>
  <si>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</si>
  <si>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</si>
  <si>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</si>
  <si>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</si>
  <si>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</si>
  <si>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</si>
  <si>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</si>
  <si>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</si>
  <si>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</si>
  <si>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</si>
  <si>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</si>
  <si>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</si>
  <si>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</si>
  <si>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</si>
  <si>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</si>
  <si>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</si>
  <si>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</si>
  <si>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</si>
  <si>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</si>
  <si>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</si>
  <si>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</si>
  <si>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</si>
  <si>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</si>
  <si>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</si>
  <si>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</si>
  <si>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</si>
  <si>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</si>
  <si>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</si>
  <si>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</si>
  <si>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</si>
  <si>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</si>
  <si>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</si>
  <si>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</si>
  <si>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</si>
  <si>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</si>
  <si>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</si>
  <si>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</si>
  <si>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</si>
  <si>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</si>
  <si>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</si>
  <si>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</si>
  <si>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</si>
  <si>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</si>
  <si>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</si>
  <si>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</si>
  <si>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</si>
  <si>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</si>
  <si>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</si>
  <si>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</si>
  <si>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</si>
  <si>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</si>
  <si>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</si>
  <si>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</si>
  <si>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</si>
  <si>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</si>
  <si>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</si>
  <si>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</si>
  <si>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</si>
  <si>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</si>
  <si>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</si>
  <si>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</si>
  <si>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</si>
  <si>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</si>
  <si>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</si>
  <si>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</si>
  <si>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</si>
  <si>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</si>
  <si>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</si>
  <si>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</si>
  <si>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</si>
  <si>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</si>
  <si>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</si>
  <si>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</si>
  <si>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</si>
  <si>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</si>
  <si>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</si>
  <si>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</si>
  <si>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</si>
  <si>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</si>
  <si>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</si>
  <si>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</si>
  <si>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</si>
  <si>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</si>
  <si>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</si>
  <si>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</si>
  <si>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</si>
  <si>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</si>
  <si>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</si>
  <si>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</si>
  <si>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</si>
  <si>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</si>
  <si>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</si>
  <si>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</si>
  <si>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</si>
  <si>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</si>
  <si>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</si>
  <si>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</si>
  <si>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</si>
  <si>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</si>
  <si>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</si>
  <si>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</si>
  <si>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</si>
  <si>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</si>
  <si>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</si>
  <si>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</si>
  <si>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</si>
  <si>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</si>
  <si>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</si>
  <si>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</si>
  <si>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</si>
  <si>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</si>
  <si>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</si>
  <si>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</si>
  <si>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</si>
  <si>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</si>
  <si>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</si>
  <si>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</si>
  <si>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</si>
  <si>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</si>
  <si>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</si>
  <si>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</si>
  <si>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</si>
  <si>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</si>
  <si>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</si>
  <si>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</si>
  <si>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</si>
  <si>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</si>
  <si>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</si>
  <si>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</si>
  <si>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</si>
  <si>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</si>
  <si>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</si>
  <si>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</si>
  <si>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</si>
  <si>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</si>
  <si>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</si>
  <si>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</si>
  <si>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</si>
  <si>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</si>
  <si>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</si>
  <si>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</si>
  <si>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</si>
  <si>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</si>
  <si>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</si>
  <si>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</si>
  <si>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</si>
  <si>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</si>
  <si>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</si>
  <si>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</si>
  <si>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</si>
  <si>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</si>
  <si>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</si>
  <si>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</si>
  <si>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</si>
  <si>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</si>
  <si>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</si>
  <si>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</si>
  <si>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</si>
  <si>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</si>
  <si>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</si>
  <si>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</si>
  <si>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</si>
  <si>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</si>
  <si>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</si>
  <si>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</si>
  <si>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</si>
  <si>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</si>
  <si>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</si>
  <si>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</si>
  <si>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</si>
  <si>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</si>
  <si>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</si>
  <si>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</si>
  <si>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</si>
  <si>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</si>
  <si>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</si>
  <si>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</si>
  <si>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</si>
  <si>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</si>
  <si>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</si>
  <si>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</si>
  <si>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</si>
  <si>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</si>
  <si>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</si>
  <si>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</si>
  <si>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</si>
  <si>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</si>
  <si>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</si>
  <si>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</si>
  <si>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</si>
  <si>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</si>
  <si>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</si>
  <si>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</si>
  <si>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</si>
  <si>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</si>
  <si>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</si>
  <si>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</si>
  <si>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</si>
  <si>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</si>
  <si>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</si>
  <si>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</si>
  <si>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</si>
  <si>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</si>
  <si>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</si>
  <si>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</si>
  <si>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</si>
  <si>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</si>
  <si>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</si>
  <si>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</si>
  <si>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</si>
  <si>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</si>
  <si>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</si>
  <si>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</si>
  <si>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</si>
  <si>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</si>
  <si>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</si>
  <si>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</si>
  <si>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</si>
  <si>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</si>
  <si>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</si>
  <si>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</si>
  <si>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</si>
  <si>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</si>
  <si>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</si>
  <si>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</si>
  <si>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</si>
  <si>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</si>
  <si>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</si>
  <si>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</si>
  <si>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</si>
  <si>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</si>
  <si>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</si>
  <si>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</si>
  <si>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</si>
  <si>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</si>
  <si>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</si>
  <si>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</si>
  <si>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</si>
  <si>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</si>
  <si>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</si>
  <si>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</si>
  <si>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</si>
  <si>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</si>
  <si>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</si>
  <si>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</si>
  <si>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</si>
  <si>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</si>
  <si>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</si>
  <si>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</si>
  <si>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</si>
  <si>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</si>
  <si>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</si>
  <si>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</si>
  <si>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</si>
  <si>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</si>
  <si>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</si>
  <si>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</si>
  <si>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</si>
  <si>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</si>
  <si>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</si>
  <si>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</si>
  <si>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</si>
  <si>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</si>
  <si>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</si>
  <si>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</si>
  <si>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</si>
  <si>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</si>
  <si>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</si>
  <si>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</si>
  <si>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</si>
  <si>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</si>
  <si>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</si>
  <si>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</si>
  <si>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</si>
  <si>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</si>
  <si>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</si>
  <si>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</si>
  <si>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</si>
  <si>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</si>
  <si>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</si>
  <si>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</si>
  <si>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</si>
  <si>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</si>
  <si>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</si>
  <si>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</si>
  <si>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</si>
  <si>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</si>
  <si>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</si>
  <si>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</si>
  <si>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</si>
  <si>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</si>
  <si>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</si>
  <si>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</si>
  <si>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</si>
  <si>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</si>
  <si>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</si>
  <si>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</si>
  <si>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</si>
  <si>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</si>
  <si>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</si>
  <si>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</si>
  <si>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</si>
  <si>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</si>
  <si>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</si>
  <si>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</si>
  <si>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</si>
  <si>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</si>
  <si>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</si>
  <si>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</si>
  <si>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</si>
  <si>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</si>
  <si>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</si>
  <si>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</si>
  <si>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</si>
  <si>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</si>
  <si>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</si>
  <si>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</si>
  <si>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</si>
  <si>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</si>
  <si>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</si>
  <si>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</si>
  <si>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</si>
  <si>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</si>
  <si>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</si>
  <si>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</si>
  <si>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</si>
  <si>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</si>
  <si>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</si>
  <si>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</si>
  <si>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</si>
  <si>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</si>
  <si>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</si>
  <si>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</si>
  <si>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</si>
  <si>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</si>
  <si>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</si>
  <si>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</si>
  <si>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</si>
  <si>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</si>
  <si>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</si>
  <si>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</si>
  <si>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</si>
  <si>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</si>
  <si>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</si>
  <si>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</si>
  <si>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</si>
  <si>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</si>
  <si>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</si>
  <si>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</si>
  <si>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</si>
  <si>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</si>
  <si>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</si>
  <si>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</si>
  <si>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</si>
  <si>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</si>
  <si>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</si>
  <si>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</si>
  <si>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</si>
  <si>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</si>
  <si>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</si>
  <si>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</si>
  <si>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</si>
  <si>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</si>
  <si>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</si>
  <si>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</si>
  <si>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</si>
  <si>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</si>
  <si>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</si>
  <si>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</si>
  <si>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</si>
  <si>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</si>
  <si>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</si>
  <si>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</si>
  <si>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</si>
  <si>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</si>
  <si>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</si>
  <si>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</si>
  <si>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</si>
  <si>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</si>
  <si>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</si>
  <si>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</si>
  <si>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</si>
  <si>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</si>
  <si>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</si>
  <si>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</si>
  <si>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</si>
  <si>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</si>
  <si>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</si>
  <si>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</si>
  <si>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</si>
  <si>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</si>
  <si>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</si>
  <si>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</si>
  <si>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</si>
  <si>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</si>
  <si>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</si>
  <si>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</si>
  <si>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</si>
  <si>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</si>
  <si>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</si>
  <si>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</si>
  <si>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</si>
  <si>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</si>
  <si>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</si>
  <si>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</si>
  <si>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</si>
  <si>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</si>
  <si>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</si>
  <si>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</si>
  <si>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</si>
  <si>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</si>
  <si>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</si>
  <si>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</si>
  <si>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</si>
  <si>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</si>
  <si>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</si>
  <si>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</si>
  <si>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</si>
  <si>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</si>
  <si>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</si>
  <si>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</si>
  <si>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</si>
  <si>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</si>
  <si>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</si>
  <si>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</si>
  <si>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</si>
  <si>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</si>
  <si>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</si>
  <si>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</si>
  <si>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</si>
  <si>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</si>
  <si>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</si>
  <si>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</si>
  <si>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</si>
  <si>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</si>
  <si>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</si>
  <si>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</si>
  <si>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</si>
  <si>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</si>
  <si>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</si>
  <si>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</si>
  <si>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</si>
  <si>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</si>
  <si>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</si>
  <si>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</si>
  <si>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</si>
  <si>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</si>
  <si>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</si>
  <si>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</si>
  <si>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</si>
  <si>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</si>
  <si>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</si>
  <si>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</si>
  <si>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</si>
  <si>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</si>
  <si>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</si>
  <si>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</si>
  <si>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</si>
  <si>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</si>
  <si>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</si>
  <si>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</si>
  <si>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</si>
  <si>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</si>
  <si>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</si>
  <si>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</si>
  <si>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</si>
  <si>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</si>
  <si>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</si>
  <si>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</si>
  <si>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</si>
  <si>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</si>
  <si>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</si>
  <si>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</si>
  <si>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</si>
  <si>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</si>
  <si>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</si>
  <si>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</si>
  <si>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</si>
  <si>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</si>
  <si>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</si>
  <si>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</si>
  <si>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</si>
  <si>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</si>
  <si>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</si>
  <si>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</si>
  <si>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</si>
  <si>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</si>
  <si>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</si>
  <si>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</si>
  <si>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</si>
  <si>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</si>
  <si>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</si>
  <si>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</si>
  <si>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</si>
  <si>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</si>
  <si>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</si>
  <si>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</si>
  <si>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</si>
  <si>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</si>
  <si>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</si>
  <si>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</si>
  <si>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</si>
  <si>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</si>
  <si>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</si>
  <si>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</si>
  <si>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</si>
  <si>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</si>
  <si>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</si>
  <si>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</si>
  <si>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</si>
  <si>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</si>
  <si>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</si>
  <si>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</si>
  <si>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</si>
  <si>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</si>
  <si>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</si>
  <si>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</si>
  <si>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</si>
  <si>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</si>
  <si>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</si>
  <si>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</si>
  <si>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</si>
  <si>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</si>
  <si>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</si>
  <si>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</si>
  <si>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</si>
  <si>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</si>
  <si>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</si>
  <si>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</si>
  <si>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</si>
  <si>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</si>
  <si>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</si>
  <si>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</si>
  <si>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</si>
  <si>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</si>
  <si>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</si>
  <si>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</si>
  <si>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</si>
  <si>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</si>
  <si>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</si>
  <si>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</si>
  <si>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</si>
  <si>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</si>
  <si>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</si>
  <si>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</si>
  <si>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</si>
  <si>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</si>
  <si>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</si>
  <si>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</si>
  <si>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</si>
  <si>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</si>
  <si>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</si>
  <si>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</si>
  <si>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</si>
  <si>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</si>
  <si>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</si>
  <si>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</si>
  <si>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</si>
  <si>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</si>
  <si>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</si>
  <si>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</si>
  <si>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</si>
  <si>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</si>
  <si>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</si>
  <si>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</si>
  <si>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</si>
  <si>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</si>
  <si>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</si>
  <si>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</si>
  <si>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</si>
  <si>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</si>
  <si>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</si>
  <si>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</si>
  <si>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</si>
  <si>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</si>
  <si>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</si>
  <si>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</si>
  <si>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</si>
  <si>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</si>
  <si>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</si>
  <si>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</si>
  <si>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</si>
  <si>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</si>
  <si>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</si>
  <si>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</si>
  <si>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</si>
  <si>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</si>
  <si>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</si>
  <si>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</si>
  <si>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</si>
  <si>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</si>
  <si>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</si>
  <si>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</si>
  <si>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</si>
  <si>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</si>
  <si>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</si>
  <si>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</si>
  <si>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</si>
  <si>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</si>
  <si>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</si>
  <si>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</si>
  <si>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</si>
  <si>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</si>
  <si>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</si>
  <si>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</si>
  <si>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</si>
  <si>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</si>
  <si>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</si>
  <si>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</si>
  <si>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</si>
  <si>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</si>
  <si>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</si>
  <si>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</si>
  <si>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</si>
  <si>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</si>
  <si>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</si>
  <si>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</si>
  <si>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</si>
  <si>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</si>
  <si>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</si>
  <si>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</si>
  <si>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</si>
  <si>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</si>
  <si>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</si>
  <si>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</si>
  <si>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</si>
  <si>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</si>
  <si>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</si>
  <si>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</si>
  <si>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</si>
  <si>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</si>
  <si>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</si>
  <si>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</si>
  <si>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</si>
  <si>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</si>
  <si>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</si>
  <si>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</si>
  <si>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</si>
  <si>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</si>
  <si>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</si>
  <si>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</si>
  <si>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</si>
  <si>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</si>
  <si>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</si>
  <si>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</si>
  <si>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</si>
  <si>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</si>
  <si>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</si>
  <si>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</si>
  <si>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</si>
  <si>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</si>
  <si>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</si>
  <si>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</si>
  <si>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</si>
  <si>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</si>
  <si>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</si>
  <si>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</si>
  <si>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</si>
  <si>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</si>
  <si>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</si>
  <si>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</si>
  <si>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</si>
  <si>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</si>
  <si>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</si>
  <si>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</si>
  <si>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</si>
  <si>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</si>
  <si>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</si>
  <si>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</si>
  <si>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</si>
  <si>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</si>
  <si>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</si>
  <si>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</si>
  <si>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</si>
  <si>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</si>
  <si>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</si>
  <si>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</si>
  <si>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</si>
  <si>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</si>
  <si>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</si>
  <si>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</si>
  <si>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</si>
  <si>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</si>
  <si>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</si>
  <si>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</si>
  <si>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</si>
  <si>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</si>
  <si>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</si>
  <si>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</si>
  <si>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</si>
  <si>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</si>
  <si>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</si>
  <si>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</si>
  <si>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</si>
  <si>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</si>
  <si>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</si>
  <si>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</si>
  <si>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</si>
  <si>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</si>
  <si>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</si>
  <si>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</si>
  <si>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</si>
  <si>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</si>
  <si>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</si>
  <si>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</si>
  <si>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</si>
  <si>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</si>
  <si>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</si>
  <si>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</si>
  <si>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</si>
  <si>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</si>
  <si>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</si>
  <si>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</si>
  <si>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</si>
  <si>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</si>
  <si>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</si>
  <si>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</si>
  <si>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</si>
  <si>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</si>
  <si>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</si>
  <si>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</si>
  <si>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</si>
  <si>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</si>
  <si>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</si>
  <si>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</si>
  <si>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</si>
  <si>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</si>
  <si>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</si>
  <si>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</si>
  <si>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</si>
  <si>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</si>
  <si>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</si>
  <si>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</si>
  <si>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</si>
  <si>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</si>
  <si>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</si>
  <si>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</si>
  <si>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</si>
  <si>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</si>
  <si>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</si>
  <si>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</si>
  <si>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</si>
  <si>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</si>
  <si>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</si>
  <si>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</si>
  <si>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</si>
  <si>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</si>
  <si>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</si>
  <si>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</si>
  <si>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</si>
  <si>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</si>
  <si>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</si>
  <si>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</si>
  <si>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</si>
  <si>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</si>
  <si>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</si>
  <si>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</si>
  <si>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</si>
  <si>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</si>
  <si>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</si>
  <si>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</si>
  <si>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</si>
  <si>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</si>
  <si>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</si>
  <si>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</si>
  <si>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</si>
  <si>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</si>
  <si>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</si>
  <si>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</si>
  <si>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</si>
  <si>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</si>
  <si>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</si>
  <si>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</si>
  <si>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</si>
  <si>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</si>
  <si>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</si>
  <si>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</si>
  <si>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</si>
  <si>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</si>
  <si>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</si>
  <si>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</si>
  <si>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</si>
  <si>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</si>
  <si>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</si>
  <si>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</si>
  <si>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</si>
  <si>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</si>
  <si>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</si>
  <si>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</si>
  <si>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</si>
  <si>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</si>
  <si>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</si>
  <si>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</si>
  <si>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</si>
  <si>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</si>
  <si>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</si>
  <si>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</si>
  <si>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</si>
  <si>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</si>
  <si>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</si>
  <si>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</si>
  <si>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</si>
  <si>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</si>
  <si>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</si>
  <si>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</si>
  <si>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</si>
  <si>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</si>
  <si>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</si>
  <si>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</si>
  <si>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</si>
  <si>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</si>
  <si>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</si>
  <si>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</si>
  <si>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</si>
  <si>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</si>
  <si>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</si>
  <si>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</si>
  <si>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</si>
  <si>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</si>
  <si>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</si>
  <si>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</si>
  <si>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</si>
  <si>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</si>
  <si>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</si>
  <si>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</si>
  <si>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</si>
  <si>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</si>
  <si>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</si>
  <si>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</si>
  <si>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</si>
  <si>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</si>
  <si>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</si>
  <si>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</si>
  <si>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</si>
  <si>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</si>
  <si>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</si>
  <si>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</si>
  <si>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</si>
  <si>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</si>
  <si>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</si>
  <si>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</si>
  <si>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</si>
  <si>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</si>
  <si>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</si>
  <si>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</si>
  <si>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</si>
  <si>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</si>
  <si>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</si>
  <si>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</si>
  <si>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</si>
  <si>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</si>
  <si>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</si>
  <si>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</si>
  <si>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</si>
  <si>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</si>
  <si>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</si>
  <si>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</si>
  <si>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</si>
  <si>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</si>
  <si>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</si>
  <si>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</si>
  <si>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</si>
  <si>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</si>
  <si>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</si>
  <si>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</si>
  <si>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</si>
  <si>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</si>
  <si>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</si>
  <si>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</si>
  <si>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</si>
  <si>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</si>
  <si>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</si>
  <si>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</si>
  <si>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</si>
  <si>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</si>
  <si>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</si>
  <si>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</si>
  <si>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</si>
  <si>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</si>
  <si>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</si>
  <si>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</si>
  <si>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</si>
  <si>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</si>
  <si>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</si>
  <si>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</si>
  <si>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</si>
  <si>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</si>
  <si>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</si>
  <si>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</si>
  <si>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</si>
  <si>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</si>
  <si>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</si>
  <si>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</si>
  <si>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</si>
  <si>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</si>
  <si>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</si>
  <si>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</si>
  <si>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</si>
  <si>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</si>
  <si>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</si>
  <si>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</si>
  <si>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</si>
  <si>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</si>
  <si>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</si>
  <si>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</si>
  <si>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</si>
  <si>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</si>
  <si>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</si>
  <si>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</si>
  <si>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</si>
  <si>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</si>
  <si>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</si>
  <si>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</si>
  <si>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</si>
  <si>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</si>
  <si>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</si>
  <si>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</si>
  <si>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</si>
  <si>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</si>
  <si>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</si>
  <si>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</si>
  <si>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</si>
  <si>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</si>
  <si>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</si>
  <si>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</si>
  <si>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</si>
  <si>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</si>
  <si>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</si>
  <si>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</si>
  <si>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</si>
  <si>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</si>
  <si>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</si>
  <si>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</si>
  <si>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</si>
  <si>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</si>
  <si>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</si>
  <si>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</si>
  <si>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</si>
  <si>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</si>
  <si>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</si>
  <si>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</si>
  <si>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</si>
  <si>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</si>
  <si>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</si>
  <si>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</si>
  <si>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</si>
  <si>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</si>
  <si>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</si>
  <si>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</si>
  <si>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</si>
  <si>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</si>
  <si>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</si>
  <si>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</si>
  <si>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</si>
  <si>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</si>
  <si>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</si>
  <si>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</si>
  <si>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</si>
  <si>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</si>
  <si>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</si>
  <si>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</si>
  <si>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</si>
  <si>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</si>
  <si>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</si>
  <si>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</si>
  <si>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</si>
  <si>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</si>
  <si>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</si>
  <si>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</si>
  <si>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</si>
  <si>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</si>
  <si>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</si>
  <si>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</si>
  <si>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</si>
  <si>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</si>
  <si>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</si>
  <si>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</si>
  <si>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</si>
  <si>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</si>
  <si>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</si>
  <si>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</si>
  <si>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</si>
  <si>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</si>
  <si>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</si>
  <si>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</si>
  <si>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</si>
  <si>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</si>
  <si>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</si>
  <si>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</si>
  <si>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</si>
  <si>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</si>
  <si>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</si>
  <si>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</si>
  <si>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</si>
  <si>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</si>
  <si>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</si>
  <si>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</si>
  <si>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</si>
  <si>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</si>
  <si>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</si>
  <si>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</si>
  <si>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</si>
  <si>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</si>
  <si>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</si>
  <si>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</si>
  <si>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</si>
  <si>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</si>
  <si>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</si>
  <si>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</si>
  <si>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</si>
  <si>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</si>
  <si>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</si>
  <si>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</si>
  <si>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</si>
  <si>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</si>
  <si>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</si>
  <si>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</si>
  <si>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</si>
  <si>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</si>
  <si>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</si>
  <si>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</si>
  <si>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</si>
  <si>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</si>
  <si>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</si>
  <si>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</si>
  <si>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</si>
  <si>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</si>
  <si>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</si>
  <si>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</si>
  <si>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</si>
  <si>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</si>
  <si>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</si>
  <si>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</si>
  <si>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</si>
  <si>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</si>
  <si>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</si>
  <si>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</si>
  <si>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</si>
  <si>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</si>
  <si>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</si>
  <si>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</si>
  <si>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</si>
  <si>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</si>
  <si>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</si>
  <si>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</si>
  <si>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</si>
  <si>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</si>
  <si>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</si>
  <si>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</si>
  <si>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</si>
  <si>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</si>
  <si>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</si>
  <si>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</si>
  <si>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</si>
  <si>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</si>
  <si>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</si>
  <si>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</si>
  <si>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</si>
  <si>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</si>
  <si>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</si>
  <si>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</si>
  <si>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</si>
  <si>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</si>
  <si>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</si>
  <si>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</si>
  <si>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</si>
  <si>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</si>
  <si>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</si>
  <si>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</si>
  <si>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</si>
  <si>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</si>
  <si>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</si>
  <si>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</si>
  <si>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</si>
  <si>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</si>
  <si>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</si>
  <si>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</si>
  <si>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</si>
  <si>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</si>
  <si>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</si>
  <si>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</si>
  <si>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</si>
  <si>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</si>
  <si>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</si>
  <si>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</si>
  <si>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</si>
  <si>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</si>
  <si>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</si>
  <si>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</si>
  <si>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</si>
  <si>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</si>
  <si>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</si>
  <si>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</si>
  <si>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</si>
  <si>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</si>
  <si>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</si>
  <si>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</si>
  <si>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</si>
  <si>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</si>
  <si>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</si>
  <si>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</si>
  <si>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</si>
  <si>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</si>
  <si>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</si>
  <si>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</si>
  <si>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</si>
  <si>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</si>
  <si>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</si>
  <si>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</si>
  <si>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</si>
  <si>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</si>
  <si>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</si>
  <si>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</si>
  <si>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</si>
  <si>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</si>
  <si>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</si>
  <si>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</si>
  <si>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</si>
  <si>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</si>
  <si>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</si>
  <si>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</si>
  <si>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</si>
  <si>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</si>
  <si>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</si>
  <si>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</si>
  <si>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</si>
  <si>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</si>
  <si>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</si>
  <si>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</si>
  <si>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</si>
  <si>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</si>
  <si>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</si>
  <si>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</si>
  <si>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</si>
  <si>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</si>
  <si>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</si>
  <si>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</si>
  <si>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</si>
  <si>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</si>
  <si>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</si>
  <si>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</si>
  <si>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</si>
  <si>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</si>
  <si>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</si>
  <si>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</si>
  <si>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</si>
  <si>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</si>
  <si>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</si>
  <si>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</si>
  <si>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</si>
  <si>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</si>
  <si>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</si>
  <si>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</si>
  <si>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</si>
  <si>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</si>
  <si>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</si>
  <si>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</si>
  <si>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</si>
  <si>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</si>
  <si>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</si>
  <si>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</si>
  <si>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</si>
  <si>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</si>
  <si>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</si>
  <si>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</si>
  <si>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</si>
  <si>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</si>
  <si>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</si>
  <si>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</si>
  <si>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</si>
  <si>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</si>
  <si>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</si>
  <si>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</si>
  <si>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</si>
  <si>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</si>
  <si>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</si>
  <si>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</si>
  <si>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</si>
  <si>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</si>
  <si>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</si>
  <si>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</si>
  <si>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</si>
  <si>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</si>
  <si>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</si>
  <si>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</si>
  <si>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</si>
  <si>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</si>
  <si>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</si>
  <si>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</si>
  <si>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</si>
  <si>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</si>
  <si>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</si>
  <si>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</si>
  <si>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</si>
  <si>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</si>
  <si>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</si>
  <si>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</si>
  <si>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</si>
  <si>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</si>
  <si>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</si>
  <si>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</si>
  <si>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</si>
  <si>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</si>
  <si>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</si>
  <si>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</si>
  <si>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</si>
  <si>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</si>
  <si>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</si>
  <si>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</si>
  <si>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</si>
  <si>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</si>
  <si>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</si>
  <si>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</si>
  <si>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</si>
  <si>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</si>
  <si>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</si>
  <si>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</si>
  <si>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</si>
  <si>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</si>
  <si>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</si>
  <si>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</si>
  <si>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</si>
  <si>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</si>
  <si>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</si>
  <si>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</si>
  <si>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</si>
  <si>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</si>
  <si>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</si>
  <si>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</si>
  <si>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</si>
  <si>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</si>
  <si>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</si>
  <si>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</si>
  <si>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</si>
  <si>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</si>
  <si>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</si>
  <si>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</si>
  <si>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</si>
  <si>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</si>
  <si>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</si>
  <si>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</si>
  <si>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</si>
  <si>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</si>
  <si>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</si>
  <si>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</si>
  <si>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</si>
  <si>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</si>
  <si>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</si>
  <si>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</si>
  <si>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</si>
  <si>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</si>
  <si>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</si>
  <si>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</si>
  <si>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</si>
  <si>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</si>
  <si>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</si>
  <si>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</si>
  <si>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</si>
  <si>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</si>
  <si>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</si>
  <si>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</si>
  <si>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</si>
  <si>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</si>
  <si>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</si>
  <si>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</si>
  <si>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</si>
  <si>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</si>
  <si>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</si>
  <si>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</si>
  <si>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</si>
  <si>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</si>
  <si>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</si>
  <si>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</si>
  <si>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</si>
  <si>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</si>
  <si>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</si>
  <si>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</si>
  <si>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</si>
  <si>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</si>
  <si>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</si>
  <si>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</si>
  <si>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</si>
  <si>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</si>
  <si>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</si>
  <si>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</si>
  <si>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</si>
  <si>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</si>
  <si>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</si>
  <si>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</si>
  <si>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</si>
  <si>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</si>
  <si>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</si>
  <si>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</si>
  <si>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</si>
  <si>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</si>
  <si>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</si>
  <si>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</si>
  <si>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</si>
  <si>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</si>
  <si>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</si>
  <si>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</si>
  <si>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</si>
  <si>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</si>
  <si>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</si>
  <si>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</si>
  <si>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</si>
  <si>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</si>
  <si>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</si>
  <si>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</si>
  <si>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</si>
  <si>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</si>
  <si>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</si>
  <si>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</si>
  <si>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</si>
  <si>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</si>
  <si>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</si>
  <si>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</si>
  <si>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</si>
  <si>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</si>
  <si>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</si>
  <si>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</si>
  <si>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</si>
  <si>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</si>
  <si>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</si>
  <si>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</si>
  <si>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</si>
  <si>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</si>
  <si>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</si>
  <si>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</si>
  <si>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</si>
  <si>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</si>
  <si>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</si>
  <si>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</si>
  <si>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</si>
  <si>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</si>
  <si>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</si>
  <si>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</si>
  <si>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</si>
  <si>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</si>
  <si>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</si>
  <si>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</si>
  <si>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</si>
  <si>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</si>
  <si>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</si>
  <si>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</si>
  <si>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</si>
  <si>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</si>
  <si>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</si>
  <si>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</si>
  <si>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</si>
  <si>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</si>
  <si>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</si>
  <si>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</si>
  <si>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</si>
  <si>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</si>
  <si>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</si>
  <si>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</si>
  <si>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</si>
  <si>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</si>
  <si>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</si>
  <si>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</si>
  <si>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</si>
  <si>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</si>
  <si>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</si>
  <si>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</si>
  <si>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</si>
  <si>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</si>
  <si>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</si>
  <si>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</si>
  <si>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</si>
  <si>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</si>
  <si>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</si>
  <si>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</si>
  <si>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</si>
  <si>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</si>
  <si>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</si>
  <si>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</si>
  <si>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</si>
  <si>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</si>
  <si>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</si>
  <si>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</si>
  <si>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</si>
  <si>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</si>
  <si>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</si>
  <si>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</si>
  <si>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</si>
  <si>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</si>
  <si>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</si>
  <si>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</si>
  <si>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</si>
  <si>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</si>
  <si>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</si>
  <si>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</si>
  <si>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</si>
  <si>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</si>
  <si>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</si>
  <si>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</si>
  <si>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</si>
  <si>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</si>
  <si>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</si>
  <si>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</si>
  <si>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</si>
  <si>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</si>
  <si>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</si>
  <si>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</si>
  <si>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</si>
  <si>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</si>
  <si>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</si>
  <si>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</si>
  <si>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</si>
  <si>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</si>
  <si>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</si>
  <si>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</si>
  <si>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</si>
  <si>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</si>
  <si>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</si>
  <si>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</si>
  <si>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</si>
  <si>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</si>
  <si>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</si>
  <si>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</si>
  <si>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</si>
  <si>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</si>
  <si>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</si>
  <si>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</si>
  <si>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</si>
  <si>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</si>
  <si>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</si>
  <si>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</si>
  <si>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</si>
  <si>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</si>
  <si>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</si>
  <si>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</si>
  <si>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</si>
  <si>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</si>
  <si>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</si>
  <si>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</si>
  <si>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</si>
  <si>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</si>
  <si>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</si>
  <si>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</si>
  <si>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</si>
  <si>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</si>
  <si>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</si>
  <si>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</si>
  <si>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</si>
  <si>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</si>
  <si>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</si>
  <si>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</si>
  <si>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</si>
  <si>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</si>
  <si>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</si>
  <si>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</si>
  <si>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</si>
  <si>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</si>
  <si>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</si>
  <si>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</si>
  <si>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</si>
  <si>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</si>
  <si>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</si>
  <si>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</si>
  <si>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</si>
  <si>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</si>
  <si>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</si>
  <si>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</si>
  <si>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</si>
  <si>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</si>
  <si>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</si>
  <si>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</si>
  <si>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</si>
  <si>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</si>
  <si>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</si>
  <si>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</si>
  <si>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</si>
  <si>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</si>
  <si>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</si>
  <si>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</si>
  <si>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</si>
  <si>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</si>
  <si>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</si>
  <si>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</si>
  <si>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</si>
  <si>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</si>
  <si>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</si>
  <si>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</si>
  <si>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</si>
  <si>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</si>
  <si>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</si>
  <si>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</si>
  <si>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</si>
  <si>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</si>
  <si>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</si>
  <si>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</si>
  <si>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</si>
  <si>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</si>
  <si>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</si>
  <si>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</si>
  <si>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</si>
  <si>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</si>
  <si>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</si>
  <si>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</si>
  <si>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</si>
  <si>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</si>
  <si>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</si>
  <si>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</si>
  <si>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</si>
  <si>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</si>
  <si>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</si>
  <si>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</si>
  <si>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</si>
  <si>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</si>
  <si>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</si>
  <si>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</si>
  <si>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</si>
  <si>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</si>
  <si>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</si>
  <si>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</si>
  <si>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</si>
  <si>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</si>
  <si>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</si>
  <si>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</si>
  <si>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</si>
  <si>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</si>
  <si>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</si>
  <si>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</si>
  <si>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</si>
  <si>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</si>
  <si>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</si>
  <si>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</si>
  <si>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</si>
  <si>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</si>
  <si>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</si>
  <si>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</si>
  <si>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</si>
  <si>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</si>
  <si>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</si>
  <si>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</si>
  <si>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</si>
  <si>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</si>
  <si>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</si>
  <si>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</si>
  <si>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</si>
  <si>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</si>
  <si>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</si>
  <si>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</si>
  <si>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</si>
  <si>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</si>
  <si>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</si>
  <si>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</si>
  <si>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</si>
  <si>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</si>
  <si>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</si>
  <si>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</si>
  <si>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</si>
  <si>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</si>
  <si>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</si>
  <si>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</si>
  <si>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</si>
  <si>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</si>
  <si>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</si>
  <si>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</si>
  <si>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</si>
  <si>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</si>
  <si>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</si>
  <si>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</si>
  <si>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</si>
  <si>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</si>
  <si>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</si>
  <si>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</si>
  <si>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</si>
  <si>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</si>
  <si>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</si>
  <si>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</si>
  <si>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</si>
  <si>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</si>
  <si>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</si>
  <si>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</si>
  <si>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</si>
  <si>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</si>
  <si>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</si>
  <si>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</si>
  <si>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</si>
  <si>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</si>
  <si>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</si>
  <si>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</si>
  <si>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</si>
  <si>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</si>
  <si>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</si>
  <si>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</si>
  <si>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</si>
  <si>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</si>
  <si>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</si>
  <si>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</si>
  <si>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</si>
  <si>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</si>
  <si>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</si>
  <si>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</si>
  <si>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</si>
  <si>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</si>
  <si>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</si>
  <si>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</si>
  <si>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</si>
  <si>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</si>
  <si>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</si>
  <si>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</si>
  <si>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</si>
  <si>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</si>
  <si>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</si>
  <si>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</si>
  <si>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</si>
  <si>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</si>
  <si>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</si>
  <si>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</si>
  <si>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</si>
  <si>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</si>
  <si>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</si>
  <si>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</si>
  <si>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</si>
  <si>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</si>
  <si>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</si>
  <si>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</si>
  <si>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</si>
  <si>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</si>
  <si>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</si>
  <si>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</si>
  <si>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</si>
  <si>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</si>
  <si>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</si>
  <si>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</si>
  <si>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</si>
  <si>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</si>
  <si>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</si>
  <si>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</si>
  <si>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</si>
  <si>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</si>
  <si>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</si>
  <si>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</si>
  <si>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</si>
  <si>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</si>
  <si>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</si>
  <si>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</si>
  <si>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</si>
  <si>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</si>
  <si>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</si>
  <si>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</si>
  <si>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</si>
  <si>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</si>
  <si>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</si>
  <si>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</si>
  <si>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</si>
  <si>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</si>
  <si>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</si>
  <si>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</si>
  <si>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</si>
  <si>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</si>
  <si>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</si>
  <si>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</si>
  <si>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</si>
  <si>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</si>
  <si>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</si>
  <si>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</si>
  <si>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</si>
  <si>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</si>
  <si>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</si>
  <si>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</si>
  <si>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</si>
  <si>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</si>
  <si>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</si>
  <si>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</si>
  <si>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</si>
  <si>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</si>
  <si>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</si>
  <si>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</si>
  <si>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</si>
  <si>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</si>
  <si>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</si>
  <si>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</si>
  <si>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</si>
  <si>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</si>
  <si>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</si>
  <si>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</si>
  <si>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</si>
  <si>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</si>
  <si>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</si>
  <si>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</si>
  <si>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</si>
  <si>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</si>
  <si>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</si>
  <si>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</si>
  <si>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</si>
  <si>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</si>
  <si>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</si>
  <si>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</si>
  <si>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</si>
  <si>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</si>
  <si>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</si>
  <si>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</si>
  <si>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</si>
  <si>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</si>
  <si>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</si>
  <si>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</si>
  <si>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</si>
  <si>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</si>
  <si>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</si>
  <si>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</si>
  <si>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</si>
  <si>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</si>
  <si>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</si>
  <si>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</si>
  <si>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</si>
  <si>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</si>
  <si>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</si>
  <si>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</si>
  <si>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</si>
  <si>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</si>
  <si>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</si>
  <si>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</si>
  <si>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</si>
  <si>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</si>
  <si>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</si>
  <si>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</si>
  <si>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</si>
  <si>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</si>
  <si>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</si>
  <si>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</si>
  <si>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</si>
  <si>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</si>
  <si>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</si>
  <si>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</si>
  <si>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</si>
  <si>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</si>
  <si>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</si>
  <si>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</si>
  <si>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</si>
  <si>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</si>
  <si>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</si>
  <si>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</si>
  <si>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</si>
  <si>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</si>
  <si>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</si>
  <si>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</si>
  <si>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</si>
  <si>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</si>
  <si>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</si>
  <si>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</si>
  <si>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</si>
  <si>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</si>
  <si>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</si>
  <si>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</si>
  <si>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</si>
  <si>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</si>
  <si>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</si>
  <si>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</si>
  <si>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</si>
  <si>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</si>
  <si>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</si>
  <si>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</si>
  <si>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</si>
  <si>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</si>
  <si>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</si>
  <si>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</si>
  <si>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</si>
  <si>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</si>
  <si>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</si>
  <si>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</si>
  <si>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</si>
  <si>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</si>
  <si>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</si>
  <si>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</si>
  <si>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</si>
  <si>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</si>
  <si>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</si>
  <si>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</si>
  <si>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</si>
  <si>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</si>
  <si>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</si>
  <si>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</si>
  <si>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</si>
  <si>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</si>
  <si>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</si>
  <si>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</si>
  <si>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</si>
  <si>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</si>
  <si>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</si>
  <si>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</si>
  <si>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</si>
  <si>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</si>
  <si>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</si>
  <si>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</si>
  <si>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</si>
  <si>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</si>
  <si>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</si>
  <si>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</si>
  <si>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</si>
  <si>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</si>
  <si>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</si>
  <si>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</si>
  <si>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</si>
  <si>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</si>
  <si>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</si>
  <si>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</si>
  <si>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</si>
  <si>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</si>
  <si>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</si>
  <si>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</si>
  <si>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</si>
  <si>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</si>
  <si>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</si>
  <si>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</si>
  <si>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</si>
  <si>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</si>
  <si>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</si>
  <si>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</si>
  <si>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</si>
  <si>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</si>
  <si>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</si>
  <si>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</si>
  <si>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</si>
  <si>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</si>
  <si>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</si>
  <si>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</si>
  <si>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</si>
  <si>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</si>
  <si>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</si>
  <si>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</si>
  <si>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</si>
  <si>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</si>
  <si>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</si>
  <si>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</si>
  <si>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</si>
  <si>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</si>
  <si>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</si>
  <si>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</si>
  <si>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</si>
  <si>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</si>
  <si>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</si>
  <si>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</si>
  <si>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</si>
  <si>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</si>
  <si>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</si>
  <si>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</si>
  <si>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</si>
  <si>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</si>
  <si>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</si>
  <si>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</si>
  <si>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</si>
  <si>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</si>
  <si>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</si>
  <si>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</si>
  <si>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</si>
  <si>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</si>
  <si>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</si>
  <si>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</si>
  <si>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</si>
  <si>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</si>
  <si>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</si>
  <si>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</si>
  <si>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</si>
  <si>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</si>
  <si>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</si>
  <si>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</si>
  <si>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</si>
  <si>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</si>
  <si>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</si>
  <si>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</si>
  <si>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</si>
  <si>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</si>
  <si>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</si>
  <si>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</si>
  <si>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</si>
  <si>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</si>
  <si>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</si>
  <si>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</si>
  <si>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</si>
  <si>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</si>
  <si>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</si>
  <si>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</si>
  <si>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</si>
  <si>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</si>
  <si>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</si>
  <si>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</si>
  <si>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</si>
  <si>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</si>
  <si>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</si>
  <si>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</si>
  <si>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</si>
  <si>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</si>
  <si>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</si>
  <si>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</si>
  <si>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</si>
  <si>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</si>
  <si>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</si>
  <si>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</si>
  <si>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</si>
  <si>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</si>
  <si>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</si>
  <si>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</si>
  <si>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</si>
  <si>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</si>
  <si>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</si>
  <si>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</si>
  <si>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</si>
  <si>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</si>
  <si>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</si>
  <si>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</si>
  <si>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</si>
  <si>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</si>
  <si>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</si>
  <si>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</si>
  <si>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</si>
  <si>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</si>
  <si>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</si>
  <si>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</si>
  <si>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</si>
  <si>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</si>
  <si>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</si>
  <si>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</si>
  <si>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</si>
  <si>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</si>
  <si>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</si>
  <si>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</si>
  <si>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</si>
  <si>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</si>
  <si>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</si>
  <si>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</si>
  <si>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</si>
  <si>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</si>
  <si>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</si>
  <si>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</si>
  <si>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</si>
  <si>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</si>
  <si>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</si>
  <si>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</si>
  <si>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</si>
  <si>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</si>
  <si>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</si>
  <si>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</si>
  <si>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</si>
  <si>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</si>
  <si>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</si>
  <si>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</si>
  <si>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</si>
  <si>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</si>
  <si>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</si>
  <si>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</si>
  <si>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</si>
  <si>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</si>
  <si>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</si>
  <si>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</si>
  <si>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</si>
  <si>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</si>
  <si>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</si>
  <si>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</si>
  <si>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</si>
  <si>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</si>
  <si>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</si>
  <si>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</si>
  <si>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</si>
  <si>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</si>
  <si>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</si>
  <si>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</si>
  <si>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</si>
  <si>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</si>
  <si>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</si>
  <si>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</si>
  <si>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</si>
  <si>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</si>
  <si>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</si>
  <si>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</si>
  <si>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</si>
  <si>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</si>
  <si>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</si>
  <si>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</si>
  <si>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</si>
  <si>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</si>
  <si>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</si>
  <si>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</si>
  <si>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</si>
  <si>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</si>
  <si>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</si>
  <si>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</si>
  <si>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</si>
  <si>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</si>
  <si>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</si>
  <si>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</si>
  <si>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</si>
  <si>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</si>
  <si>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</si>
  <si>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</si>
  <si>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</si>
  <si>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</si>
  <si>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</si>
  <si>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</si>
  <si>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</si>
  <si>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</si>
  <si>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</si>
  <si>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</si>
  <si>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</si>
  <si>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</si>
  <si>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</si>
  <si>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</si>
  <si>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</si>
  <si>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</si>
  <si>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</si>
  <si>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</si>
  <si>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</si>
  <si>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</si>
  <si>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</si>
  <si>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</si>
  <si>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</si>
  <si>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</si>
  <si>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</si>
  <si>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</si>
  <si>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</si>
  <si>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</si>
  <si>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</si>
  <si>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</si>
  <si>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</si>
  <si>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</si>
  <si>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</si>
  <si>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</si>
  <si>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</si>
  <si>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</si>
  <si>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</si>
  <si>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</si>
  <si>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</si>
  <si>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</si>
  <si>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</si>
  <si>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</si>
  <si>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</si>
  <si>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</si>
  <si>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</si>
  <si>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</si>
  <si>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</si>
  <si>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</si>
  <si>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</si>
  <si>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</si>
  <si>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</si>
  <si>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</si>
  <si>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</si>
  <si>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</si>
  <si>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</si>
  <si>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</si>
  <si>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</si>
  <si>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</si>
  <si>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</si>
  <si>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</si>
  <si>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</si>
  <si>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</si>
  <si>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</si>
  <si>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</si>
  <si>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</si>
  <si>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</si>
  <si>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</si>
  <si>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</si>
  <si>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</si>
  <si>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</si>
  <si>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</si>
  <si>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</si>
  <si>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</si>
  <si>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</si>
  <si>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</si>
  <si>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</si>
  <si>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</si>
  <si>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</si>
  <si>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</si>
  <si>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</si>
  <si>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</si>
  <si>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</si>
  <si>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</si>
  <si>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</si>
  <si>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</si>
  <si>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</si>
  <si>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</si>
  <si>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</si>
  <si>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</si>
  <si>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</si>
  <si>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</si>
  <si>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</si>
  <si>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</si>
  <si>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</si>
  <si>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</si>
  <si>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</si>
  <si>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</si>
  <si>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</si>
  <si>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</si>
  <si>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</si>
  <si>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</si>
  <si>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</si>
  <si>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</si>
  <si>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</si>
  <si>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</si>
  <si>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</si>
  <si>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</si>
  <si>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</si>
  <si>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</si>
  <si>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</si>
  <si>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</si>
  <si>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</si>
  <si>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</si>
  <si>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</si>
  <si>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</si>
  <si>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</si>
  <si>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</si>
  <si>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</si>
  <si>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</si>
  <si>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</si>
  <si>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</si>
  <si>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</si>
  <si>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</si>
  <si>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</si>
  <si>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</si>
  <si>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</si>
  <si>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</si>
  <si>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</si>
  <si>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</si>
  <si>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</si>
  <si>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</si>
  <si>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</si>
  <si>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</si>
  <si>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</si>
  <si>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</si>
  <si>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</si>
  <si>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</si>
  <si>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</si>
  <si>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</si>
  <si>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</si>
  <si>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</si>
  <si>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</si>
  <si>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</si>
  <si>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</si>
  <si>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</si>
  <si>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</si>
  <si>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</si>
  <si>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</si>
  <si>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</si>
  <si>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</si>
  <si>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</si>
  <si>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</si>
  <si>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</si>
  <si>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</si>
  <si>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</si>
  <si>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</si>
  <si>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</si>
  <si>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</si>
  <si>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</si>
  <si>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</si>
  <si>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</si>
  <si>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</si>
  <si>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</si>
  <si>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</si>
  <si>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</si>
  <si>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</si>
  <si>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</si>
  <si>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</si>
  <si>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</si>
  <si>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</si>
  <si>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</si>
  <si>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</si>
  <si>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</si>
  <si>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</si>
  <si>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</si>
  <si>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</si>
  <si>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</si>
  <si>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</si>
  <si>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</si>
  <si>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</si>
  <si>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</si>
  <si>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</si>
  <si>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</si>
  <si>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</si>
  <si>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</si>
  <si>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</si>
  <si>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</si>
  <si>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</si>
  <si>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</si>
  <si>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</si>
  <si>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</si>
  <si>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</si>
  <si>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</si>
  <si>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</si>
  <si>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</si>
  <si>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</si>
  <si>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</si>
  <si>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</si>
  <si>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</si>
  <si>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</si>
  <si>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</si>
  <si>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</si>
  <si>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</si>
  <si>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</si>
  <si>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</si>
  <si>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</si>
  <si>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</si>
  <si>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</si>
  <si>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</si>
  <si>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</si>
  <si>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</si>
  <si>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</si>
  <si>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</si>
  <si>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</si>
  <si>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</si>
  <si>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</si>
  <si>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</si>
  <si>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</si>
  <si>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</si>
  <si>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</si>
  <si>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</si>
  <si>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</si>
  <si>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</si>
  <si>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</si>
  <si>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</si>
  <si>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</si>
  <si>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</si>
  <si>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</si>
  <si>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</si>
  <si>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</si>
  <si>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</si>
  <si>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</si>
  <si>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</si>
  <si>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</si>
  <si>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</si>
  <si>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</si>
  <si>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</si>
  <si>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</si>
  <si>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</si>
  <si>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</si>
  <si>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</si>
  <si>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</si>
  <si>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</si>
  <si>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</si>
  <si>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</si>
  <si>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</si>
  <si>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</si>
  <si>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</si>
  <si>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</si>
  <si>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</si>
  <si>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</si>
  <si>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</si>
  <si>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</si>
  <si>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</si>
  <si>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</si>
  <si>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</si>
  <si>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</si>
  <si>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</si>
  <si>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</si>
  <si>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</si>
  <si>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</si>
  <si>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</si>
  <si>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</si>
  <si>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</si>
  <si>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</si>
  <si>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</si>
  <si>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</si>
  <si>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</si>
  <si>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</si>
  <si>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</si>
  <si>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</si>
  <si>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</si>
  <si>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</si>
  <si>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</si>
  <si>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</si>
  <si>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</si>
  <si>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</si>
  <si>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</si>
  <si>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</si>
  <si>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</si>
  <si>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</si>
  <si>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</si>
  <si>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</si>
  <si>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</si>
  <si>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</si>
  <si>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</si>
  <si>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</si>
  <si>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</si>
  <si>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</si>
  <si>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</si>
  <si>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</si>
  <si>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</si>
  <si>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</si>
  <si>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</si>
  <si>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</si>
  <si>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</si>
  <si>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</si>
  <si>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</si>
  <si>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</si>
  <si>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</si>
  <si>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</si>
  <si>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</si>
  <si>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</si>
  <si>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</si>
  <si>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</si>
  <si>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</si>
  <si>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</si>
  <si>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</si>
  <si>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</si>
  <si>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</si>
  <si>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</si>
  <si>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</si>
  <si>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</si>
  <si>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</si>
  <si>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</si>
  <si>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</si>
  <si>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</si>
  <si>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</si>
  <si>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</si>
  <si>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</si>
  <si>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</si>
  <si>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</si>
  <si>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</si>
  <si>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</si>
  <si>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</si>
  <si>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</si>
  <si>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</si>
  <si>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</si>
  <si>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</si>
  <si>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</si>
  <si>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</si>
  <si>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</si>
  <si>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</si>
  <si>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</si>
  <si>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</si>
  <si>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</si>
  <si>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</si>
  <si>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</si>
  <si>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</si>
  <si>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</si>
  <si>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</si>
  <si>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</si>
  <si>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</si>
  <si>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</si>
  <si>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</si>
  <si>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</si>
  <si>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</si>
  <si>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</si>
  <si>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</si>
  <si>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</si>
  <si>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</si>
  <si>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</si>
  <si>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</si>
  <si>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</si>
  <si>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</si>
  <si>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</si>
  <si>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</si>
  <si>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</si>
  <si>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</si>
  <si>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</si>
  <si>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</si>
  <si>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</si>
  <si>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</si>
  <si>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</si>
  <si>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</si>
  <si>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</si>
  <si>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</si>
  <si>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</si>
  <si>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</si>
  <si>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</si>
  <si>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</si>
  <si>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</si>
  <si>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</si>
  <si>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</si>
  <si>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</si>
  <si>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</si>
  <si>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</si>
  <si>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</si>
  <si>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</si>
  <si>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</si>
  <si>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</si>
  <si>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</si>
  <si>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</si>
  <si>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</si>
  <si>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</si>
  <si>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</si>
  <si>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</si>
  <si>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</si>
  <si>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</si>
  <si>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</si>
  <si>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</si>
  <si>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</si>
  <si>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</si>
  <si>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</si>
  <si>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</si>
  <si>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</si>
  <si>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</si>
  <si>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</si>
  <si>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</si>
  <si>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</si>
  <si>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</si>
  <si>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</si>
  <si>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</si>
  <si>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</si>
  <si>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</si>
  <si>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</si>
  <si>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</si>
  <si>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</si>
  <si>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</si>
  <si>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</si>
  <si>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</si>
  <si>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</si>
  <si>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</si>
  <si>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</si>
  <si>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</si>
  <si>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</si>
  <si>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</si>
  <si>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</si>
  <si>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</si>
  <si>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</si>
  <si>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</si>
  <si>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</si>
  <si>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</si>
  <si>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</si>
  <si>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</si>
  <si>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</si>
  <si>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</si>
  <si>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</si>
  <si>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</si>
  <si>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</si>
  <si>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</si>
  <si>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</si>
  <si>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</si>
  <si>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</si>
  <si>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</si>
  <si>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</si>
  <si>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</si>
  <si>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</si>
  <si>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</si>
  <si>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</si>
  <si>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</si>
  <si>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</si>
  <si>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</si>
  <si>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</si>
  <si>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</si>
  <si>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</si>
  <si>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</si>
  <si>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</si>
  <si>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</si>
  <si>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</si>
  <si>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</si>
  <si>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</si>
  <si>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</si>
  <si>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</si>
  <si>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</si>
  <si>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</si>
  <si>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</si>
  <si>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</si>
  <si>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</si>
  <si>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</si>
  <si>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</si>
  <si>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</si>
  <si>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</si>
  <si>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</si>
  <si>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</si>
  <si>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</si>
  <si>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</si>
  <si>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</si>
  <si>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</si>
  <si>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</si>
  <si>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</si>
  <si>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</si>
  <si>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</si>
  <si>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</si>
  <si>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</si>
  <si>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</si>
  <si>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</si>
  <si>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</si>
  <si>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</si>
  <si>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</si>
  <si>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</si>
  <si>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</si>
  <si>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</si>
  <si>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</si>
  <si>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</si>
  <si>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</si>
  <si>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</si>
  <si>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</si>
  <si>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</si>
  <si>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</si>
  <si>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</si>
  <si>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</si>
  <si>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</si>
  <si>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</si>
  <si>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</si>
  <si>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</si>
  <si>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</si>
  <si>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</si>
  <si>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</si>
  <si>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</si>
  <si>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</si>
  <si>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</si>
  <si>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</si>
  <si>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</si>
  <si>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</si>
  <si>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</si>
  <si>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</si>
  <si>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</si>
  <si>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</si>
  <si>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</si>
  <si>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</si>
  <si>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</si>
  <si>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</si>
  <si>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</si>
  <si>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</si>
  <si>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</si>
  <si>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</si>
  <si>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</si>
  <si>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</si>
  <si>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</si>
  <si>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</si>
  <si>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</si>
  <si>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</si>
  <si>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</si>
  <si>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</si>
  <si>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</si>
  <si>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</si>
  <si>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</si>
  <si>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</si>
  <si>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</si>
  <si>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</si>
  <si>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</si>
  <si>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</si>
  <si>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</si>
  <si>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</si>
  <si>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</si>
  <si>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</si>
  <si>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</si>
  <si>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</si>
  <si>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</si>
  <si>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</si>
  <si>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</si>
  <si>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</si>
  <si>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</si>
  <si>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</si>
  <si>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</si>
  <si>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</si>
  <si>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</si>
  <si>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</si>
  <si>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</si>
  <si>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</si>
  <si>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</si>
  <si>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</si>
  <si>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</si>
  <si>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</si>
  <si>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</si>
  <si>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</si>
  <si>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</si>
  <si>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</si>
  <si>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</si>
  <si>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</si>
  <si>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</si>
  <si>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</si>
  <si>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</si>
  <si>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</si>
  <si>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</si>
  <si>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</si>
  <si>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</si>
  <si>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</si>
  <si>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</si>
  <si>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</si>
  <si>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</si>
  <si>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</si>
  <si>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</si>
  <si>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</si>
  <si>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</si>
  <si>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</si>
  <si>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</si>
  <si>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</si>
  <si>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</si>
  <si>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</si>
  <si>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</si>
  <si>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</si>
  <si>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</si>
  <si>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</si>
  <si>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</si>
  <si>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</si>
  <si>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</si>
  <si>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</si>
  <si>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</si>
  <si>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</si>
  <si>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</si>
  <si>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</si>
  <si>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</si>
  <si>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</si>
  <si>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</si>
  <si>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</si>
  <si>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</si>
  <si>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</si>
  <si>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</si>
  <si>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</si>
  <si>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</si>
  <si>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</si>
  <si>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</si>
  <si>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</si>
  <si>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</si>
  <si>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</si>
  <si>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</si>
  <si>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</si>
  <si>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</si>
  <si>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</si>
  <si>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</si>
  <si>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</si>
  <si>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</si>
  <si>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</si>
  <si>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</si>
  <si>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</si>
  <si>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</si>
  <si>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</si>
  <si>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</si>
  <si>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</si>
  <si>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</si>
  <si>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</si>
  <si>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</si>
  <si>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</si>
  <si>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</si>
  <si>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</si>
  <si>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</si>
  <si>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</si>
  <si>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</si>
  <si>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</si>
  <si>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</si>
  <si>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</si>
  <si>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</si>
  <si>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</si>
  <si>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</si>
  <si>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</si>
  <si>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</si>
  <si>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</si>
  <si>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</si>
  <si>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</si>
  <si>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</si>
  <si>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</si>
  <si>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</si>
  <si>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</si>
  <si>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</si>
  <si>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</si>
  <si>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</si>
  <si>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</si>
  <si>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</si>
  <si>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</si>
  <si>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</si>
  <si>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</si>
  <si>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</si>
  <si>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</si>
  <si>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</si>
  <si>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</si>
  <si>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</si>
  <si>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</si>
  <si>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</si>
  <si>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</si>
  <si>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</si>
  <si>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</si>
  <si>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</si>
  <si>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</si>
  <si>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</si>
  <si>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</si>
  <si>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</si>
  <si>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</si>
  <si>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</si>
  <si>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</si>
  <si>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</si>
  <si>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</si>
  <si>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</si>
  <si>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</si>
  <si>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</si>
  <si>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</si>
  <si>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</si>
  <si>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</si>
  <si>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</si>
  <si>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</si>
  <si>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</si>
  <si>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</si>
  <si>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</si>
  <si>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</si>
  <si>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</si>
  <si>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</si>
  <si>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</si>
  <si>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</si>
  <si>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</si>
  <si>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</si>
  <si>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</si>
  <si>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</si>
  <si>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</si>
  <si>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</si>
  <si>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</si>
  <si>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</si>
  <si>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</si>
  <si>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</si>
  <si>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</si>
  <si>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</si>
  <si>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</si>
  <si>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</si>
  <si>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</si>
  <si>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</si>
  <si>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</si>
  <si>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</si>
  <si>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</si>
  <si>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</si>
  <si>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</si>
  <si>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</si>
  <si>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</si>
  <si>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</si>
  <si>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</si>
  <si>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</si>
  <si>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</si>
  <si>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</si>
  <si>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</si>
  <si>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</si>
  <si>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</si>
  <si>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</si>
  <si>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</si>
  <si>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</si>
  <si>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</si>
  <si>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</si>
  <si>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</si>
  <si>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</si>
  <si>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</si>
  <si>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</si>
  <si>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</si>
  <si>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</si>
  <si>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</si>
  <si>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</si>
  <si>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</si>
  <si>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</si>
  <si>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</si>
  <si>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</si>
  <si>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</si>
  <si>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</si>
  <si>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</si>
  <si>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</si>
  <si>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</si>
  <si>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</si>
  <si>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</si>
  <si>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</si>
  <si>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</si>
  <si>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</si>
  <si>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</si>
  <si>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</si>
  <si>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</si>
  <si>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</si>
  <si>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</si>
  <si>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</si>
  <si>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</si>
  <si>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</si>
  <si>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</si>
  <si>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</si>
  <si>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</si>
  <si>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</si>
  <si>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</si>
  <si>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</si>
  <si>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</si>
  <si>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</si>
  <si>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</si>
  <si>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</si>
  <si>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</si>
  <si>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</si>
  <si>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</si>
  <si>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</si>
  <si>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</si>
  <si>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</si>
  <si>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</si>
  <si>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</si>
  <si>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</si>
  <si>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</si>
  <si>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</si>
  <si>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</si>
  <si>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</si>
  <si>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</si>
  <si>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</si>
  <si>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</si>
  <si>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</si>
  <si>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</si>
  <si>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</si>
  <si>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</si>
  <si>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</si>
  <si>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</si>
  <si>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</si>
  <si>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</si>
  <si>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</si>
  <si>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</si>
  <si>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</si>
  <si>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</si>
  <si>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</si>
  <si>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</si>
  <si>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</si>
  <si>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</si>
  <si>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</si>
  <si>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</si>
  <si>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</si>
  <si>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</si>
  <si>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</si>
  <si>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</si>
  <si>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</si>
  <si>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</si>
  <si>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</si>
  <si>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</si>
  <si>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</si>
  <si>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</si>
  <si>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</si>
  <si>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</si>
  <si>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</si>
  <si>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</si>
  <si>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</si>
  <si>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</si>
  <si>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</si>
  <si>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</si>
  <si>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</si>
  <si>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</si>
  <si>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</si>
  <si>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</si>
  <si>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</si>
  <si>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</si>
  <si>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</si>
  <si>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</si>
  <si>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</si>
  <si>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</si>
  <si>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</si>
  <si>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</si>
  <si>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</si>
  <si>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</si>
  <si>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</si>
  <si>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</si>
  <si>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</si>
  <si>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</si>
  <si>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</si>
  <si>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</si>
  <si>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</si>
  <si>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</si>
  <si>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</si>
  <si>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</si>
  <si>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</si>
  <si>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</si>
  <si>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</si>
  <si>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</si>
  <si>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</si>
  <si>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</si>
  <si>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</si>
  <si>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</si>
  <si>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</si>
  <si>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</si>
  <si>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</si>
  <si>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</si>
  <si>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</si>
  <si>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</si>
  <si>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</si>
  <si>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</si>
  <si>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</si>
  <si>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</si>
  <si>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</si>
  <si>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</si>
  <si>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</si>
  <si>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</si>
  <si>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</si>
  <si>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</si>
  <si>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</si>
  <si>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</si>
  <si>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</si>
  <si>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</si>
  <si>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</si>
  <si>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</si>
  <si>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</si>
  <si>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</si>
  <si>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</si>
  <si>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</si>
  <si>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</si>
  <si>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</si>
  <si>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</si>
  <si>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</si>
  <si>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</si>
  <si>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</si>
  <si>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</si>
  <si>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</si>
  <si>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</si>
  <si>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</si>
  <si>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</si>
  <si>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</si>
  <si>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</si>
  <si>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</si>
  <si>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</si>
  <si>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</si>
  <si>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</si>
  <si>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</si>
  <si>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</si>
  <si>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</si>
  <si>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</si>
  <si>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</si>
  <si>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</si>
  <si>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</si>
  <si>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</si>
  <si>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</si>
  <si>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</si>
  <si>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</si>
  <si>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</si>
  <si>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</si>
  <si>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</si>
  <si>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</si>
  <si>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</si>
  <si>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</si>
  <si>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</si>
  <si>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</si>
  <si>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</si>
  <si>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</si>
  <si>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</si>
  <si>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</si>
  <si>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</si>
  <si>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</si>
  <si>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</si>
  <si>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</si>
  <si>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</si>
  <si>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</si>
  <si>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</si>
  <si>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</si>
  <si>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</si>
  <si>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</si>
  <si>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</si>
  <si>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</si>
  <si>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</si>
  <si>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</si>
  <si>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</si>
  <si>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</si>
  <si>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</si>
  <si>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</si>
  <si>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</si>
  <si>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</si>
  <si>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</si>
  <si>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</si>
  <si>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</si>
  <si>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</si>
  <si>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</si>
  <si>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</si>
  <si>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</si>
  <si>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</si>
  <si>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</si>
  <si>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</si>
  <si>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</si>
  <si>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</si>
  <si>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</si>
  <si>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</si>
  <si>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</si>
  <si>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</si>
  <si>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</si>
  <si>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</si>
  <si>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</si>
  <si>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</si>
  <si>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</si>
  <si>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</si>
  <si>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</si>
  <si>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</si>
  <si>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</si>
  <si>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</si>
  <si>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</si>
  <si>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</si>
  <si>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</si>
  <si>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</si>
  <si>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</si>
  <si>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</si>
  <si>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</si>
  <si>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</si>
  <si>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</si>
  <si>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</si>
  <si>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</si>
  <si>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</si>
  <si>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</si>
  <si>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</si>
  <si>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</si>
  <si>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</si>
  <si>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</si>
  <si>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</si>
  <si>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</si>
  <si>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</si>
  <si>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</si>
  <si>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</si>
  <si>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</si>
  <si>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</si>
  <si>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</si>
  <si>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</si>
  <si>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</si>
  <si>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</si>
  <si>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</si>
  <si>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</si>
  <si>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</si>
  <si>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</si>
  <si>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</si>
  <si>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</si>
  <si>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</si>
  <si>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</si>
  <si>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</si>
  <si>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</si>
  <si>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</si>
  <si>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</si>
  <si>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</si>
  <si>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</si>
  <si>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</si>
  <si>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</si>
  <si>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</si>
  <si>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</si>
  <si>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</si>
  <si>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</si>
  <si>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</si>
  <si>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</si>
  <si>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</si>
  <si>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</si>
  <si>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</si>
  <si>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</si>
  <si>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</si>
  <si>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</si>
  <si>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</si>
  <si>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</si>
  <si>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</si>
  <si>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</si>
  <si>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</si>
  <si>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</si>
  <si>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</si>
  <si>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</si>
  <si>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</si>
  <si>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</si>
  <si>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</si>
  <si>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</si>
  <si>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</si>
  <si>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</si>
  <si>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</si>
  <si>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</si>
  <si>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</si>
  <si>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</si>
  <si>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</si>
  <si>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</si>
  <si>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</si>
  <si>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</si>
  <si>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</si>
  <si>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</si>
  <si>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</si>
  <si>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</si>
  <si>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</si>
  <si>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</si>
  <si>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</si>
  <si>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</si>
  <si>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</si>
  <si>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</si>
  <si>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</si>
  <si>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</si>
  <si>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</si>
  <si>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</si>
  <si>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</si>
  <si>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</si>
  <si>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</si>
  <si>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</si>
  <si>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</si>
  <si>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</si>
  <si>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</si>
  <si>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</si>
  <si>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</si>
  <si>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</si>
  <si>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</si>
  <si>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</si>
  <si>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</si>
  <si>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</si>
  <si>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</si>
  <si>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</si>
  <si>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</si>
  <si>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</si>
  <si>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</si>
  <si>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</si>
  <si>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</si>
  <si>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</si>
  <si>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</si>
  <si>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</si>
  <si>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</si>
  <si>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</si>
  <si>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</si>
  <si>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</si>
  <si>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</si>
  <si>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</si>
  <si>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</si>
  <si>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</si>
  <si>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</si>
  <si>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</si>
  <si>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</si>
  <si>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</si>
  <si>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</si>
  <si>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</si>
  <si>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</si>
  <si>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</si>
  <si>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</si>
  <si>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</si>
  <si>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</si>
  <si>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</si>
  <si>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</si>
  <si>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</si>
  <si>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</si>
  <si>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</si>
  <si>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</si>
  <si>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</si>
  <si>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</si>
  <si>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</si>
  <si>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</si>
  <si>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</si>
  <si>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</si>
  <si>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</si>
  <si>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</si>
  <si>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</si>
  <si>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</si>
  <si>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</si>
  <si>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</si>
  <si>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</si>
  <si>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</si>
  <si>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</si>
  <si>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</si>
  <si>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</si>
  <si>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</si>
  <si>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</si>
  <si>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</si>
  <si>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</si>
  <si>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</si>
  <si>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</si>
  <si>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</si>
  <si>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</si>
  <si>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</si>
  <si>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</si>
  <si>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</si>
  <si>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</si>
  <si>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</si>
  <si>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</si>
  <si>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</si>
  <si>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</si>
  <si>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</si>
  <si>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</si>
  <si>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</si>
  <si>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</si>
  <si>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</si>
  <si>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</si>
  <si>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</si>
  <si>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</si>
  <si>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</si>
  <si>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</si>
  <si>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</si>
  <si>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</si>
  <si>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</si>
  <si>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</si>
  <si>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</si>
  <si>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</si>
  <si>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</si>
  <si>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</si>
  <si>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</si>
  <si>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</si>
  <si>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</si>
  <si>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</si>
  <si>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</si>
  <si>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</si>
  <si>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</si>
  <si>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</si>
  <si>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</si>
  <si>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</si>
  <si>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</si>
  <si>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</si>
  <si>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</si>
  <si>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</si>
  <si>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</si>
  <si>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</si>
  <si>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</si>
  <si>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</si>
  <si>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</si>
  <si>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</si>
  <si>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</si>
  <si>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</si>
  <si>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</si>
  <si>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</si>
  <si>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</si>
  <si>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</si>
  <si>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</si>
  <si>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</si>
  <si>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</si>
  <si>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</si>
  <si>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</si>
  <si>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</si>
  <si>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</si>
  <si>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</si>
  <si>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</si>
  <si>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</si>
  <si>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</si>
  <si>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</si>
  <si>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</si>
  <si>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</si>
  <si>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</si>
  <si>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</si>
  <si>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</si>
  <si>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</si>
  <si>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</si>
  <si>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</si>
  <si>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</si>
  <si>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</si>
  <si>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</si>
  <si>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</si>
  <si>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</si>
  <si>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</si>
  <si>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</si>
  <si>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</si>
  <si>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</si>
  <si>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</si>
  <si>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</si>
  <si>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</si>
  <si>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</si>
  <si>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</si>
  <si>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</si>
  <si>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</si>
  <si>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</si>
  <si>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</si>
  <si>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</si>
  <si>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</si>
  <si>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</si>
  <si>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</si>
  <si>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</si>
  <si>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</si>
  <si>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</si>
  <si>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</si>
  <si>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</si>
  <si>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</si>
  <si>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</si>
  <si>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</si>
  <si>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</si>
  <si>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</si>
  <si>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</si>
  <si>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</si>
  <si>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</si>
  <si>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</si>
  <si>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</si>
  <si>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</si>
  <si>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</si>
  <si>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</si>
  <si>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</si>
  <si>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</si>
  <si>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</si>
  <si>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</si>
  <si>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</si>
  <si>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</si>
  <si>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</si>
  <si>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</si>
  <si>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</si>
  <si>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</si>
  <si>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</si>
  <si>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</si>
  <si>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</si>
  <si>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</si>
  <si>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</si>
  <si>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</si>
  <si>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</si>
  <si>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</si>
  <si>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</si>
  <si>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</si>
  <si>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</si>
  <si>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</si>
  <si>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</si>
  <si>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</si>
  <si>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</si>
  <si>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</si>
  <si>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</si>
  <si>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</si>
  <si>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</si>
  <si>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</si>
  <si>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</si>
  <si>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</si>
  <si>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</si>
  <si>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</si>
  <si>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</si>
  <si>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</si>
  <si>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</si>
  <si>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</si>
  <si>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</si>
  <si>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</si>
  <si>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</si>
  <si>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</si>
  <si>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</si>
  <si>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</si>
  <si>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</si>
  <si>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</si>
  <si>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</si>
  <si>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</si>
  <si>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</si>
  <si>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</si>
  <si>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</si>
  <si>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</si>
  <si>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</si>
  <si>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</si>
  <si>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</si>
  <si>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</si>
  <si>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</si>
  <si>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</si>
  <si>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</si>
  <si>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</si>
  <si>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</si>
  <si>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</si>
  <si>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</si>
  <si>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</si>
  <si>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</si>
  <si>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</si>
  <si>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</si>
  <si>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</si>
  <si>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</si>
  <si>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</si>
  <si>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</si>
  <si>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</si>
  <si>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</si>
  <si>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</si>
  <si>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</si>
  <si>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</si>
  <si>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</si>
  <si>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</si>
  <si>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</si>
  <si>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</si>
  <si>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</si>
  <si>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</si>
  <si>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</si>
  <si>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</si>
  <si>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</si>
  <si>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</si>
  <si>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</si>
  <si>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</si>
  <si>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</si>
  <si>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</si>
  <si>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</si>
  <si>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</si>
  <si>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</si>
  <si>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</si>
  <si>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</si>
  <si>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</si>
  <si>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</si>
  <si>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</si>
  <si>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</si>
  <si>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</si>
  <si>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</si>
  <si>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</si>
  <si>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</si>
  <si>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</si>
  <si>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</si>
  <si>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</si>
  <si>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</si>
  <si>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</si>
  <si>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</si>
  <si>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</si>
  <si>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</si>
  <si>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</si>
  <si>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</si>
  <si>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</si>
  <si>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</si>
  <si>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</si>
  <si>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</si>
  <si>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</si>
  <si>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</si>
  <si>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</si>
  <si>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</si>
  <si>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</si>
  <si>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</si>
  <si>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</si>
  <si>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</si>
  <si>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</si>
  <si>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</si>
  <si>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</si>
  <si>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</si>
  <si>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</si>
  <si>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</si>
  <si>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</si>
  <si>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</si>
  <si>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</si>
  <si>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</si>
  <si>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</si>
  <si>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</si>
  <si>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</si>
  <si>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</si>
  <si>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</si>
  <si>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</si>
  <si>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</si>
  <si>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</si>
  <si>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</si>
  <si>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</si>
  <si>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</si>
  <si>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</si>
  <si>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</si>
  <si>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</si>
  <si>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</si>
  <si>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</si>
  <si>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</si>
  <si>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</si>
  <si>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</si>
  <si>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</si>
  <si>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</si>
  <si>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</si>
  <si>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</si>
  <si>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</si>
  <si>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</si>
  <si>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</si>
  <si>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</si>
  <si>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</si>
  <si>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</si>
  <si>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</si>
  <si>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</si>
  <si>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</si>
  <si>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</si>
  <si>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</si>
  <si>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</si>
  <si>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</si>
  <si>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</si>
  <si>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</si>
  <si>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</si>
  <si>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</si>
  <si>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</si>
  <si>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</si>
  <si>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</si>
  <si>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</si>
  <si>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</si>
  <si>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</si>
  <si>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</si>
  <si>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</si>
  <si>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</si>
  <si>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</si>
  <si>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</si>
  <si>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</si>
  <si>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</si>
  <si>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</si>
  <si>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</si>
  <si>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</si>
  <si>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</si>
  <si>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</si>
  <si>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</si>
  <si>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</si>
  <si>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</si>
  <si>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</si>
  <si>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</si>
  <si>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</si>
  <si>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</si>
  <si>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</si>
  <si>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</si>
  <si>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</si>
  <si>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</si>
  <si>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</si>
  <si>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</si>
  <si>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</si>
  <si>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</si>
  <si>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</si>
  <si>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</si>
  <si>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</si>
  <si>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</si>
  <si>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</si>
  <si>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</si>
  <si>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</si>
  <si>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</si>
  <si>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</si>
  <si>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</si>
  <si>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</si>
  <si>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</si>
  <si>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</si>
  <si>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</si>
  <si>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</si>
  <si>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</si>
  <si>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</si>
  <si>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</si>
  <si>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</si>
  <si>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</si>
  <si>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</si>
  <si>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</si>
  <si>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</si>
  <si>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</si>
  <si>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</si>
  <si>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</si>
  <si>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</si>
  <si>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</si>
  <si>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</si>
  <si>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</si>
  <si>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</si>
  <si>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</si>
  <si>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</si>
  <si>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</si>
  <si>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</si>
  <si>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</si>
  <si>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</si>
  <si>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</si>
  <si>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</si>
  <si>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</si>
  <si>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</si>
  <si>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</si>
  <si>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</si>
  <si>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</si>
  <si>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</si>
  <si>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</si>
  <si>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</si>
  <si>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</si>
  <si>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</si>
  <si>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</si>
  <si>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</si>
  <si>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</si>
  <si>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</si>
  <si>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</si>
  <si>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</si>
  <si>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</si>
  <si>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</si>
  <si>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</si>
  <si>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</si>
  <si>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</si>
  <si>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</si>
  <si>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</si>
  <si>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</si>
  <si>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</si>
  <si>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</si>
  <si>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</si>
  <si>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</si>
  <si>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</si>
  <si>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</si>
  <si>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</si>
  <si>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</si>
  <si>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</si>
  <si>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</si>
  <si>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</si>
  <si>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</si>
  <si>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</si>
  <si>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</si>
  <si>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</si>
  <si>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</si>
  <si>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</si>
  <si>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</si>
  <si>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</si>
  <si>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</si>
  <si>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</si>
  <si>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</si>
  <si>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</si>
  <si>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</si>
  <si>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</si>
  <si>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</si>
  <si>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</si>
  <si>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</si>
  <si>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</si>
  <si>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</si>
  <si>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</si>
  <si>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</si>
  <si>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</si>
  <si>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</si>
  <si>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</si>
  <si>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</si>
  <si>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</si>
  <si>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</si>
  <si>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</si>
  <si>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</si>
  <si>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</si>
  <si>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</si>
  <si>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</si>
  <si>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</si>
  <si>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</si>
  <si>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</si>
  <si>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</si>
  <si>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</si>
  <si>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</si>
  <si>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</si>
  <si>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</si>
  <si>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</si>
  <si>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</si>
  <si>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</si>
  <si>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</si>
  <si>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</si>
  <si>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</si>
  <si>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</si>
  <si>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</si>
  <si>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</si>
  <si>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</si>
  <si>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</si>
  <si>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</si>
  <si>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</si>
  <si>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</si>
  <si>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</si>
  <si>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</si>
  <si>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</si>
  <si>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</si>
  <si>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</si>
  <si>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</si>
  <si>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</si>
  <si>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</si>
  <si>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</si>
  <si>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</si>
  <si>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</si>
  <si>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</si>
  <si>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</si>
  <si>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</si>
  <si>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</si>
  <si>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</si>
  <si>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</si>
  <si>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</si>
  <si>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</si>
  <si>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</si>
  <si>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</si>
  <si>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</si>
  <si>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</si>
  <si>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</si>
  <si>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</si>
  <si>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</si>
  <si>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</si>
  <si>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</si>
  <si>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</si>
  <si>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</si>
  <si>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</si>
  <si>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</si>
  <si>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</si>
  <si>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</si>
  <si>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</si>
  <si>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</si>
  <si>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</si>
  <si>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</si>
  <si>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</si>
  <si>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</si>
  <si>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</si>
  <si>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</si>
  <si>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</si>
  <si>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</si>
  <si>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</si>
  <si>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</si>
  <si>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</si>
  <si>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</si>
  <si>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</si>
  <si>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</si>
  <si>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</si>
  <si>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</si>
  <si>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</si>
  <si>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</si>
  <si>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</si>
  <si>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</si>
  <si>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</si>
  <si>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</si>
  <si>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</si>
  <si>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</si>
  <si>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</si>
  <si>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</si>
  <si>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</si>
  <si>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</si>
  <si>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</si>
  <si>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</si>
  <si>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</si>
  <si>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</si>
  <si>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</si>
  <si>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</si>
  <si>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</si>
  <si>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</si>
  <si>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</si>
  <si>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</si>
  <si>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</si>
  <si>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</si>
  <si>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</si>
  <si>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</si>
  <si>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</si>
  <si>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</si>
  <si>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</si>
  <si>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</si>
  <si>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</si>
  <si>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</si>
  <si>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</si>
  <si>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</si>
  <si>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</si>
  <si>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</si>
  <si>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</si>
  <si>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</si>
  <si>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</si>
  <si>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</si>
  <si>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</si>
  <si>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</si>
  <si>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</si>
  <si>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</si>
  <si>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</si>
  <si>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</si>
  <si>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</si>
  <si>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</si>
  <si>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</si>
  <si>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</si>
  <si>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</si>
  <si>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</si>
  <si>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</si>
  <si>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</si>
  <si>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</si>
  <si>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</si>
  <si>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</si>
  <si>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</si>
  <si>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</si>
  <si>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</si>
  <si>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</si>
  <si>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</si>
  <si>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</si>
  <si>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</si>
  <si>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</si>
  <si>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</si>
  <si>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</si>
  <si>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</si>
  <si>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</si>
  <si>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</si>
  <si>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</si>
  <si>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</si>
  <si>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</si>
  <si>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</si>
  <si>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</si>
  <si>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</si>
  <si>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</si>
  <si>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</si>
  <si>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</si>
  <si>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</si>
  <si>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</si>
  <si>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</si>
  <si>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</si>
  <si>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</si>
  <si>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</si>
  <si>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</si>
  <si>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</si>
  <si>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</si>
  <si>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</si>
  <si>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</si>
  <si>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</si>
  <si>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</si>
  <si>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</si>
  <si>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</si>
  <si>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</si>
  <si>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</si>
  <si>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</si>
  <si>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</si>
  <si>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</si>
  <si>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</si>
  <si>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</si>
  <si>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</si>
  <si>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</si>
  <si>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</si>
  <si>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</si>
  <si>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</si>
  <si>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</si>
  <si>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</si>
  <si>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</si>
  <si>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</si>
  <si>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</si>
  <si>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</si>
  <si>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</si>
  <si>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</si>
  <si>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</si>
  <si>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</si>
  <si>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</si>
  <si>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</si>
  <si>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</si>
  <si>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</si>
  <si>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</si>
  <si>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</si>
  <si>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</si>
  <si>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</si>
  <si>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</si>
  <si>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</si>
  <si>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</si>
  <si>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</si>
  <si>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</si>
  <si>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</si>
  <si>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</si>
  <si>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</si>
  <si>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</si>
  <si>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</si>
  <si>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</si>
  <si>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</si>
  <si>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</si>
  <si>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</si>
  <si>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</si>
  <si>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</si>
  <si>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</si>
  <si>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</si>
  <si>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</si>
  <si>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</si>
  <si>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</si>
  <si>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</si>
  <si>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</si>
  <si>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</si>
  <si>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</si>
  <si>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</si>
  <si>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</si>
  <si>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</si>
  <si>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</si>
  <si>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</si>
  <si>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</si>
  <si>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</si>
  <si>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</si>
  <si>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</si>
  <si>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</si>
  <si>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</si>
  <si>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</si>
  <si>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</si>
  <si>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</si>
  <si>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</si>
  <si>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</si>
  <si>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</si>
  <si>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</si>
  <si>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</si>
  <si>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</si>
  <si>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</si>
  <si>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</si>
  <si>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</si>
  <si>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</si>
  <si>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</si>
  <si>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</si>
  <si>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</si>
  <si>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</si>
  <si>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</si>
  <si>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</si>
  <si>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</si>
  <si>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</si>
  <si>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</si>
  <si>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</si>
  <si>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</si>
  <si>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</si>
  <si>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</si>
  <si>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</si>
  <si>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</si>
  <si>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</si>
  <si>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</si>
  <si>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</si>
  <si>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</si>
  <si>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</si>
  <si>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</si>
  <si>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</si>
  <si>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</si>
  <si>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</si>
  <si>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</si>
  <si>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</si>
  <si>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</si>
  <si>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</si>
  <si>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</si>
  <si>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</si>
  <si>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</si>
  <si>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</si>
  <si>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</si>
  <si>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</si>
  <si>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</si>
  <si>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</si>
  <si>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</si>
  <si>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</si>
  <si>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</si>
  <si>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</si>
  <si>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</si>
  <si>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</si>
  <si>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</si>
  <si>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</si>
  <si>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</si>
  <si>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</si>
  <si>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</si>
  <si>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</si>
  <si>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</si>
  <si>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</si>
  <si>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</si>
  <si>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</si>
  <si>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</si>
  <si>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</si>
  <si>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</si>
  <si>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</si>
  <si>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</si>
  <si>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</si>
  <si>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</si>
  <si>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</si>
  <si>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</si>
  <si>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</si>
  <si>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</si>
  <si>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</si>
  <si>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</si>
  <si>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</si>
  <si>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</si>
  <si>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</si>
  <si>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</si>
  <si>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</si>
  <si>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</si>
  <si>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</si>
  <si>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</si>
  <si>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</si>
  <si>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</si>
  <si>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</si>
  <si>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</si>
  <si>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</si>
  <si>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</si>
  <si>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</si>
  <si>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</si>
  <si>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</si>
  <si>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</si>
  <si>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</si>
  <si>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</si>
  <si>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</si>
  <si>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</si>
  <si>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</si>
  <si>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</si>
  <si>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</si>
  <si>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</si>
  <si>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</si>
  <si>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</si>
  <si>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</si>
  <si>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</si>
  <si>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</si>
  <si>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</si>
  <si>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</si>
  <si>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</si>
  <si>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</si>
  <si>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</si>
  <si>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</si>
  <si>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</si>
  <si>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</si>
  <si>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</si>
  <si>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</si>
  <si>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</si>
  <si>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</si>
  <si>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</si>
  <si>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</si>
  <si>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</si>
  <si>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</si>
  <si>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</si>
  <si>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</si>
  <si>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</si>
  <si>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</si>
  <si>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</si>
  <si>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</si>
  <si>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</si>
  <si>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</si>
  <si>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</si>
  <si>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</si>
  <si>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</si>
  <si>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</si>
  <si>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</si>
  <si>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</si>
  <si>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</si>
  <si>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</si>
  <si>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</si>
  <si>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</si>
  <si>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</si>
  <si>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</si>
  <si>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</si>
  <si>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</si>
  <si>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</si>
  <si>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</si>
  <si>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</si>
  <si>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</si>
  <si>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</si>
  <si>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</si>
  <si>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</si>
  <si>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</si>
  <si>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</si>
  <si>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</si>
  <si>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</si>
  <si>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</si>
  <si>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</si>
  <si>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</si>
  <si>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</si>
  <si>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</si>
  <si>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</si>
  <si>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</si>
  <si>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</si>
  <si>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</si>
  <si>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</si>
  <si>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</si>
  <si>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</si>
  <si>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</si>
  <si>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</si>
  <si>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</si>
  <si>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</si>
  <si>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</si>
  <si>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</si>
  <si>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</si>
  <si>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</si>
  <si>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</si>
  <si>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</si>
  <si>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</si>
  <si>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</si>
  <si>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</si>
  <si>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</si>
  <si>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</si>
  <si>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</si>
  <si>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</si>
  <si>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</si>
  <si>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</si>
  <si>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</si>
  <si>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</si>
  <si>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</si>
  <si>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</si>
  <si>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</si>
  <si>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</si>
  <si>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</si>
  <si>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</si>
  <si>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</si>
  <si>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</si>
  <si>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</si>
  <si>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</si>
  <si>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</si>
  <si>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</si>
  <si>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</si>
  <si>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</si>
  <si>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</si>
  <si>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</si>
  <si>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</si>
  <si>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</si>
  <si>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</si>
  <si>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</si>
  <si>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</si>
  <si>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</si>
  <si>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</si>
  <si>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</si>
  <si>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</si>
  <si>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</si>
  <si>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</si>
  <si>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</si>
  <si>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</si>
  <si>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</si>
  <si>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</si>
  <si>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</si>
  <si>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</si>
  <si>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</si>
  <si>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</si>
  <si>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</si>
  <si>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</si>
  <si>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</si>
  <si>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</si>
  <si>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</si>
  <si>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</si>
  <si>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</si>
  <si>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</si>
  <si>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</si>
  <si>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</si>
  <si>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</si>
  <si>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</si>
  <si>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</si>
  <si>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</si>
  <si>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</si>
  <si>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</si>
  <si>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</si>
  <si>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</si>
  <si>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</si>
  <si>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</si>
  <si>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</si>
  <si>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</si>
  <si>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</si>
  <si>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</si>
  <si>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</si>
  <si>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</si>
  <si>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</si>
  <si>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</si>
  <si>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</si>
  <si>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</si>
  <si>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</si>
  <si>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</si>
  <si>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</si>
  <si>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</si>
  <si>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</si>
  <si>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</si>
  <si>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</si>
  <si>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</si>
  <si>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</si>
  <si>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</si>
  <si>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</si>
  <si>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</si>
  <si>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</si>
  <si>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</si>
  <si>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</si>
  <si>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</si>
  <si>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</si>
  <si>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</si>
  <si>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</si>
  <si>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</si>
  <si>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</si>
  <si>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</si>
  <si>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</si>
  <si>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</si>
  <si>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</si>
  <si>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</si>
  <si>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</si>
  <si>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</si>
  <si>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</si>
  <si>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</si>
  <si>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</si>
  <si>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</si>
  <si>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</si>
  <si>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</si>
  <si>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</si>
  <si>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</si>
  <si>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</si>
  <si>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</si>
  <si>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</si>
  <si>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</si>
  <si>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</si>
  <si>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</si>
  <si>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</si>
  <si>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</si>
  <si>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</si>
  <si>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</si>
  <si>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</si>
  <si>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</si>
  <si>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</si>
  <si>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</si>
  <si>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</si>
  <si>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</si>
  <si>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</si>
  <si>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</si>
  <si>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</si>
  <si>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</si>
  <si>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</si>
  <si>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</si>
  <si>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</si>
  <si>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</si>
  <si>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</si>
  <si>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</si>
  <si>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</si>
  <si>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</si>
  <si>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</si>
  <si>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</si>
  <si>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</si>
  <si>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</si>
  <si>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</si>
  <si>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</si>
  <si>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</si>
  <si>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</si>
  <si>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</si>
  <si>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</si>
  <si>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</si>
  <si>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</si>
  <si>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</si>
  <si>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</si>
  <si>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</si>
  <si>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</si>
  <si>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</si>
  <si>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</si>
  <si>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</si>
  <si>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</si>
  <si>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</si>
  <si>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</si>
  <si>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</si>
  <si>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</si>
  <si>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</si>
  <si>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</si>
  <si>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</si>
  <si>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</si>
  <si>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</si>
  <si>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</si>
  <si>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</si>
  <si>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</si>
  <si>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</si>
  <si>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</si>
  <si>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</si>
  <si>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</si>
  <si>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</si>
  <si>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</si>
  <si>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</si>
  <si>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</si>
  <si>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</si>
  <si>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</si>
  <si>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</si>
  <si>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</si>
  <si>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</si>
  <si>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</si>
  <si>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</si>
  <si>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</si>
  <si>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</si>
  <si>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</si>
  <si>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</si>
  <si>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</si>
  <si>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</si>
  <si>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</si>
  <si>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</si>
  <si>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</si>
  <si>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</si>
  <si>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</si>
  <si>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</si>
  <si>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</si>
  <si>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</si>
  <si>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</si>
  <si>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</si>
  <si>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</si>
  <si>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</si>
  <si>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</si>
  <si>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</si>
  <si>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</si>
  <si>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</si>
  <si>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</si>
  <si>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</si>
  <si>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</si>
  <si>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</si>
  <si>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</si>
  <si>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</si>
  <si>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</si>
  <si>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</si>
  <si>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</si>
  <si>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</si>
  <si>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</si>
  <si>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</si>
  <si>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</si>
  <si>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</si>
  <si>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</si>
  <si>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</si>
  <si>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</si>
  <si>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</si>
  <si>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</si>
  <si>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</si>
  <si>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</si>
  <si>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</si>
  <si>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</si>
  <si>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</si>
  <si>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</si>
  <si>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</si>
  <si>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</si>
  <si>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</si>
  <si>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</si>
  <si>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</si>
  <si>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</si>
  <si>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</si>
  <si>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</si>
  <si>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</si>
  <si>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</si>
  <si>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</si>
  <si>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</si>
  <si>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</si>
  <si>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</si>
  <si>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</si>
  <si>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</si>
  <si>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</si>
  <si>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</si>
  <si>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</si>
  <si>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</si>
  <si>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</si>
  <si>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</si>
  <si>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</si>
  <si>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</si>
  <si>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</si>
  <si>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</si>
  <si>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</si>
  <si>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</si>
  <si>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</si>
  <si>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</si>
  <si>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</si>
  <si>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</si>
  <si>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</si>
  <si>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</si>
  <si>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</si>
  <si>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</si>
  <si>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</si>
  <si>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</si>
  <si>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</si>
  <si>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</si>
  <si>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</si>
  <si>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</si>
  <si>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</si>
  <si>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</si>
  <si>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</si>
  <si>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</si>
  <si>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</si>
  <si>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</si>
  <si>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</si>
  <si>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</si>
  <si>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</si>
  <si>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</si>
  <si>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</si>
  <si>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</si>
  <si>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</si>
  <si>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</si>
  <si>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</si>
  <si>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</si>
  <si>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</si>
  <si>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</si>
  <si>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</si>
  <si>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</si>
  <si>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</si>
  <si>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</si>
  <si>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</si>
  <si>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</si>
  <si>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</si>
  <si>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</si>
  <si>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</si>
  <si>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</si>
  <si>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</si>
  <si>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</si>
  <si>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</si>
  <si>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</si>
  <si>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</si>
  <si>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</si>
  <si>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</si>
  <si>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</si>
  <si>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</si>
  <si>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</si>
  <si>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</si>
  <si>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</si>
  <si>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</si>
  <si>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</si>
  <si>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</si>
  <si>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</si>
  <si>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</si>
  <si>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</si>
  <si>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</si>
  <si>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</si>
  <si>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</si>
  <si>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</si>
  <si>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</si>
  <si>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</si>
  <si>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</si>
  <si>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</si>
  <si>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</si>
  <si>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</si>
  <si>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</si>
  <si>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</si>
  <si>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</si>
  <si>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</si>
  <si>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</si>
  <si>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</si>
  <si>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</si>
  <si>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</si>
  <si>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</si>
  <si>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</si>
  <si>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</si>
  <si>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</si>
  <si>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</si>
  <si>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</si>
  <si>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</si>
  <si>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</si>
  <si>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</si>
  <si>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</si>
  <si>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</si>
  <si>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</si>
  <si>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</si>
  <si>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</si>
  <si>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</si>
  <si>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</si>
  <si>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</si>
  <si>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</si>
  <si>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</si>
  <si>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</si>
  <si>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</si>
  <si>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</si>
  <si>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</si>
  <si>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</si>
  <si>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</si>
  <si>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</si>
  <si>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</si>
  <si>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</si>
  <si>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</si>
  <si>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</si>
  <si>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</si>
  <si>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</si>
  <si>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</si>
  <si>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</si>
  <si>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</si>
  <si>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</si>
  <si>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</si>
  <si>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</si>
  <si>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</si>
  <si>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</si>
  <si>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</si>
  <si>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</si>
  <si>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</si>
  <si>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</si>
  <si>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</si>
  <si>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</si>
  <si>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</si>
  <si>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</si>
  <si>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</si>
  <si>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</si>
  <si>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</si>
  <si>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</si>
  <si>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</si>
  <si>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</si>
  <si>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</si>
  <si>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</si>
  <si>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</si>
  <si>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</si>
  <si>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</si>
  <si>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</si>
  <si>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</si>
  <si>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</si>
  <si>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</si>
  <si>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</si>
  <si>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</si>
  <si>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</si>
  <si>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</si>
  <si>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</si>
  <si>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</si>
  <si>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</si>
  <si>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</si>
  <si>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</si>
  <si>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</si>
  <si>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</si>
  <si>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</si>
  <si>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</si>
  <si>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</si>
  <si>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</si>
  <si>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</si>
  <si>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</si>
  <si>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</si>
  <si>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</si>
  <si>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</si>
  <si>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</si>
  <si>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</si>
  <si>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</si>
  <si>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</si>
  <si>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</si>
  <si>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</si>
  <si>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</si>
  <si>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</si>
  <si>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</si>
  <si>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</si>
  <si>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</si>
  <si>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</si>
  <si>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</si>
  <si>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</si>
  <si>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</si>
  <si>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</si>
  <si>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</si>
  <si>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</si>
  <si>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</si>
  <si>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</si>
  <si>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</si>
  <si>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</si>
  <si>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</si>
  <si>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</si>
  <si>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</si>
  <si>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</si>
  <si>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</si>
  <si>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</si>
  <si>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</si>
  <si>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</si>
  <si>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</si>
  <si>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</si>
  <si>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</si>
  <si>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</si>
  <si>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</si>
  <si>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</si>
  <si>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</si>
  <si>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</si>
  <si>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</si>
  <si>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</si>
  <si>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</si>
  <si>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</si>
  <si>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</si>
  <si>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</si>
  <si>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</si>
  <si>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</si>
  <si>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</si>
  <si>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</si>
  <si>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</si>
  <si>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</si>
  <si>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</si>
  <si>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</si>
  <si>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</si>
  <si>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</si>
  <si>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</si>
  <si>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</si>
  <si>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</si>
  <si>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</si>
  <si>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</si>
  <si>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</si>
  <si>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</si>
  <si>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</si>
  <si>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</si>
  <si>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</si>
  <si>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</si>
  <si>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</si>
  <si>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</si>
  <si>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</si>
  <si>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</si>
  <si>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</si>
  <si>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</si>
  <si>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</si>
  <si>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</si>
  <si>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</si>
  <si>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</si>
  <si>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</si>
  <si>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</si>
  <si>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</si>
  <si>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</si>
  <si>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</si>
  <si>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</si>
  <si>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</si>
  <si>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</si>
  <si>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</si>
  <si>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</si>
  <si>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</si>
  <si>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</si>
  <si>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</si>
  <si>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</si>
  <si>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</si>
  <si>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</si>
  <si>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</si>
  <si>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</si>
  <si>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</si>
  <si>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</si>
  <si>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</si>
  <si>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</si>
  <si>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</si>
  <si>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</si>
  <si>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</si>
  <si>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</si>
  <si>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</si>
  <si>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</si>
  <si>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</si>
  <si>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</si>
  <si>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</si>
  <si>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</si>
  <si>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</si>
  <si>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</si>
  <si>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</si>
  <si>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</si>
  <si>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</si>
  <si>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</si>
  <si>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</si>
  <si>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</si>
  <si>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</si>
  <si>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</si>
  <si>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</si>
  <si>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</si>
  <si>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</si>
  <si>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</si>
  <si>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</si>
  <si>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</si>
  <si>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</si>
  <si>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</si>
  <si>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</si>
  <si>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</si>
  <si>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</si>
  <si>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</si>
  <si>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</si>
  <si>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</si>
  <si>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</si>
  <si>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</si>
  <si>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</si>
  <si>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</si>
  <si>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</si>
  <si>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</si>
  <si>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</si>
  <si>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</si>
  <si>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</si>
  <si>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</si>
  <si>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</si>
  <si>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</si>
  <si>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</si>
  <si>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</si>
  <si>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</si>
  <si>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</si>
  <si>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</si>
  <si>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</si>
  <si>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</si>
  <si>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</si>
  <si>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</si>
  <si>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</si>
  <si>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</si>
  <si>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</si>
  <si>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</si>
  <si>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</si>
  <si>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</si>
  <si>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</si>
  <si>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</si>
  <si>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</si>
  <si>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</si>
  <si>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</si>
  <si>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</si>
  <si>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</si>
  <si>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</si>
  <si>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</si>
  <si>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</si>
  <si>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</si>
  <si>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</si>
  <si>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</si>
  <si>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</si>
  <si>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</si>
  <si>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</si>
  <si>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</si>
  <si>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</si>
  <si>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</si>
  <si>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</si>
  <si>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</si>
  <si>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</si>
  <si>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</si>
  <si>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</si>
  <si>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</si>
  <si>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</si>
  <si>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</si>
  <si>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</si>
  <si>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</si>
  <si>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</si>
  <si>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</si>
  <si>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</si>
  <si>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</si>
  <si>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</si>
  <si>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</si>
  <si>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</si>
  <si>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</si>
  <si>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</si>
  <si>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</si>
  <si>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</si>
  <si>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</si>
  <si>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</si>
  <si>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</si>
  <si>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</si>
  <si>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</si>
  <si>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</si>
  <si>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</si>
  <si>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</si>
  <si>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</si>
  <si>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</si>
  <si>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</si>
  <si>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</si>
  <si>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</si>
  <si>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</si>
  <si>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</si>
  <si>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</si>
  <si>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</si>
  <si>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</si>
  <si>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</si>
  <si>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</si>
  <si>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</si>
  <si>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</si>
  <si>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</si>
  <si>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</si>
  <si>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</si>
  <si>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</si>
  <si>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</si>
  <si>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</si>
  <si>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</si>
  <si>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</si>
  <si>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</si>
  <si>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</si>
  <si>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</si>
  <si>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</si>
  <si>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</si>
  <si>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</si>
  <si>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</si>
  <si>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</si>
  <si>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</si>
  <si>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</si>
  <si>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</si>
  <si>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</si>
  <si>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</si>
  <si>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</si>
  <si>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</si>
  <si>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</si>
  <si>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</si>
  <si>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</si>
  <si>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</si>
  <si>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</si>
  <si>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</si>
  <si>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</si>
  <si>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</si>
  <si>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</si>
  <si>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</si>
  <si>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</si>
  <si>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</si>
  <si>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</si>
  <si>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</si>
  <si>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</si>
  <si>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</si>
  <si>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</si>
  <si>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</si>
  <si>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</si>
  <si>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</si>
  <si>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</si>
  <si>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</si>
  <si>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</si>
  <si>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</si>
  <si>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</si>
  <si>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</si>
  <si>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</si>
  <si>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</si>
  <si>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</si>
  <si>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</si>
  <si>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</si>
  <si>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</si>
  <si>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</si>
  <si>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</si>
  <si>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</si>
  <si>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</si>
  <si>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</si>
  <si>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</si>
  <si>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</si>
  <si>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</si>
  <si>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</si>
  <si>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</si>
  <si>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</si>
  <si>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</si>
  <si>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</si>
  <si>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</si>
  <si>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</si>
  <si>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</si>
  <si>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</si>
  <si>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</si>
  <si>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</si>
  <si>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</si>
  <si>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</si>
  <si>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</si>
  <si>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</si>
  <si>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</si>
  <si>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</si>
  <si>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</si>
  <si>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</si>
  <si>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</si>
  <si>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</si>
  <si>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</si>
  <si>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</si>
  <si>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</si>
  <si>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</si>
  <si>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</si>
  <si>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</si>
  <si>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</si>
  <si>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</si>
  <si>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</si>
  <si>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</si>
  <si>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</si>
  <si>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</si>
  <si>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</si>
  <si>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</si>
  <si>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</si>
  <si>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</si>
  <si>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</si>
  <si>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</si>
  <si>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</si>
  <si>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</si>
  <si>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</si>
  <si>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</si>
  <si>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</si>
  <si>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</si>
  <si>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</si>
  <si>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</si>
  <si>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</si>
  <si>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</si>
  <si>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</si>
  <si>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</si>
  <si>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</si>
  <si>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</si>
  <si>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</si>
  <si>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</si>
  <si>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</si>
  <si>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</si>
  <si>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</si>
  <si>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</si>
  <si>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</si>
  <si>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</si>
  <si>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</si>
  <si>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</si>
  <si>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</si>
  <si>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</si>
  <si>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</si>
  <si>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</si>
  <si>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</si>
  <si>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</si>
  <si>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</si>
  <si>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</si>
  <si>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</si>
  <si>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</si>
  <si>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</si>
  <si>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</si>
  <si>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</si>
  <si>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</si>
  <si>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</si>
  <si>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</si>
  <si>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</si>
  <si>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</si>
  <si>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</si>
  <si>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</si>
  <si>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</si>
  <si>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</si>
  <si>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</si>
  <si>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</si>
  <si>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</si>
  <si>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</si>
  <si>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</si>
  <si>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</si>
  <si>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</si>
  <si>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</si>
  <si>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</si>
  <si>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</si>
  <si>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</si>
  <si>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</si>
  <si>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</si>
  <si>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</si>
  <si>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</si>
  <si>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</si>
  <si>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</si>
  <si>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</si>
  <si>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</si>
  <si>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</si>
  <si>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</si>
  <si>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</si>
  <si>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</si>
  <si>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</si>
  <si>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</si>
  <si>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</si>
  <si>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</si>
  <si>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</si>
  <si>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</si>
  <si>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</si>
  <si>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</si>
  <si>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</si>
  <si>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</si>
  <si>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</si>
  <si>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</si>
  <si>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</si>
  <si>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</si>
  <si>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</si>
  <si>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</si>
  <si>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</si>
  <si>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</si>
  <si>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</si>
  <si>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</si>
  <si>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</si>
  <si>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</si>
  <si>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</si>
  <si>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</si>
  <si>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</si>
  <si>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</si>
  <si>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</si>
  <si>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</si>
  <si>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</si>
  <si>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</si>
  <si>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</si>
  <si>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</si>
  <si>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</si>
  <si>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</si>
  <si>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</si>
  <si>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</si>
  <si>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</si>
  <si>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</si>
  <si>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</si>
  <si>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</si>
  <si>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</si>
  <si>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</si>
  <si>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</si>
  <si>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</si>
  <si>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</si>
  <si>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</si>
  <si>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</si>
  <si>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</si>
  <si>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</si>
  <si>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</si>
  <si>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</si>
  <si>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</si>
  <si>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</si>
  <si>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</si>
  <si>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</si>
  <si>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</si>
  <si>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</si>
  <si>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</si>
  <si>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</si>
  <si>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</si>
  <si>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</si>
  <si>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</si>
  <si>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</si>
  <si>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</si>
  <si>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</si>
  <si>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</si>
  <si>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</si>
  <si>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</si>
  <si>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</si>
  <si>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</si>
  <si>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</si>
  <si>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</si>
  <si>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</si>
  <si>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</si>
  <si>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</si>
  <si>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</si>
  <si>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</si>
  <si>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</si>
  <si>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</si>
  <si>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</si>
  <si>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</si>
  <si>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</si>
  <si>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</si>
  <si>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</si>
  <si>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</si>
  <si>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</si>
  <si>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</si>
  <si>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</si>
  <si>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</si>
  <si>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</si>
  <si>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</si>
  <si>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</si>
  <si>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</si>
  <si>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</si>
  <si>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</si>
  <si>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</si>
  <si>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</si>
  <si>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</si>
  <si>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</si>
  <si>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</si>
  <si>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</si>
  <si>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</si>
  <si>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</si>
  <si>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</si>
  <si>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</si>
  <si>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</si>
  <si>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</si>
  <si>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</si>
  <si>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</si>
  <si>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</si>
  <si>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</si>
  <si>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</si>
  <si>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</si>
  <si>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</si>
  <si>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</si>
  <si>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</si>
  <si>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</si>
  <si>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</si>
  <si>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</si>
  <si>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</si>
  <si>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</si>
  <si>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</si>
  <si>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</si>
  <si>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</si>
  <si>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</si>
  <si>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</si>
  <si>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</si>
  <si>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</si>
  <si>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</si>
  <si>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</si>
  <si>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</si>
  <si>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</si>
  <si>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</si>
  <si>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</si>
  <si>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</si>
  <si>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</si>
  <si>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</si>
  <si>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</si>
  <si>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</si>
  <si>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</si>
  <si>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</si>
  <si>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</si>
  <si>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</si>
  <si>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</si>
  <si>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</si>
  <si>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</si>
  <si>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</si>
  <si>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</si>
  <si>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</si>
  <si>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</si>
  <si>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</si>
  <si>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</si>
  <si>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</si>
  <si>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</si>
  <si>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</si>
  <si>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</si>
  <si>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</si>
  <si>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</si>
  <si>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</si>
  <si>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</si>
  <si>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</si>
  <si>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</si>
  <si>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</si>
  <si>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</si>
  <si>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</si>
  <si>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</si>
  <si>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</si>
  <si>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</si>
  <si>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</si>
  <si>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</si>
  <si>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</si>
  <si>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</si>
  <si>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</si>
  <si>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</si>
  <si>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</si>
  <si>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</si>
  <si>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</si>
  <si>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</si>
  <si>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</si>
  <si>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</si>
  <si>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</si>
  <si>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</si>
  <si>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</si>
  <si>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</si>
  <si>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</si>
  <si>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</si>
  <si>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</si>
  <si>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</si>
  <si>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</si>
  <si>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</si>
  <si>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</si>
  <si>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</si>
  <si>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</si>
  <si>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</si>
  <si>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</si>
  <si>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</si>
  <si>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</si>
  <si>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</si>
  <si>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</si>
  <si>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</si>
  <si>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</si>
  <si>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</si>
  <si>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</si>
  <si>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</si>
  <si>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</si>
  <si>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</si>
  <si>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</si>
  <si>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</si>
  <si>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</si>
  <si>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</si>
  <si>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</si>
  <si>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</si>
  <si>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</si>
  <si>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</si>
  <si>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</si>
  <si>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</si>
  <si>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</si>
  <si>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</si>
  <si>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</si>
  <si>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</si>
  <si>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</si>
  <si>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</si>
  <si>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</si>
  <si>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</si>
  <si>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</si>
  <si>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</si>
  <si>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</si>
  <si>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</si>
  <si>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</si>
  <si>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</si>
  <si>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</si>
  <si>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</si>
  <si>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</si>
  <si>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</si>
  <si>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</si>
  <si>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</si>
  <si>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</si>
  <si>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</si>
  <si>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</si>
  <si>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</si>
  <si>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</si>
  <si>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</si>
  <si>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</si>
  <si>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</si>
  <si>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</si>
  <si>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</si>
  <si>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</si>
  <si>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</si>
  <si>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</si>
  <si>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</si>
  <si>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</si>
  <si>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</si>
  <si>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</si>
  <si>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</si>
  <si>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</si>
  <si>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</si>
  <si>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</si>
  <si>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</si>
  <si>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</si>
  <si>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</si>
  <si>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</si>
  <si>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</si>
  <si>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</si>
  <si>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</si>
  <si>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</si>
  <si>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</si>
  <si>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</si>
  <si>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</si>
  <si>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</si>
  <si>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</si>
  <si>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</si>
  <si>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</si>
  <si>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</si>
  <si>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</si>
  <si>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</si>
  <si>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</si>
  <si>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</si>
  <si>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</si>
  <si>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</si>
  <si>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</si>
  <si>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</si>
  <si>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</si>
  <si>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</si>
  <si>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</si>
  <si>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</si>
  <si>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</si>
  <si>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</si>
  <si>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</si>
  <si>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</si>
  <si>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</si>
  <si>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</si>
  <si>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</si>
  <si>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</si>
  <si>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</si>
  <si>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</si>
  <si>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</si>
  <si>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</si>
  <si>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</si>
  <si>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</si>
  <si>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</si>
  <si>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</si>
  <si>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</si>
  <si>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</si>
  <si>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</si>
  <si>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</si>
  <si>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</si>
  <si>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</si>
  <si>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</si>
  <si>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</si>
  <si>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</si>
  <si>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</si>
  <si>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</si>
  <si>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</si>
  <si>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</si>
  <si>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</si>
  <si>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</si>
  <si>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</si>
  <si>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</si>
  <si>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</si>
  <si>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</si>
  <si>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</si>
  <si>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</si>
  <si>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</si>
  <si>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</si>
  <si>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</si>
  <si>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</si>
  <si>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</si>
  <si>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</si>
  <si>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</si>
  <si>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</si>
  <si>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</si>
  <si>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</si>
  <si>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</si>
  <si>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</si>
  <si>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</si>
  <si>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</si>
  <si>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</si>
  <si>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</si>
  <si>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</si>
  <si>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</si>
  <si>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</si>
  <si>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</si>
  <si>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</si>
  <si>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</si>
  <si>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</si>
  <si>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</si>
  <si>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</si>
  <si>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</si>
  <si>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</si>
  <si>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</si>
  <si>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</si>
  <si>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</si>
  <si>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</si>
  <si>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</si>
  <si>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</si>
  <si>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</si>
  <si>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</si>
  <si>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</si>
  <si>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</si>
  <si>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</si>
  <si>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</si>
  <si>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</si>
  <si>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</si>
  <si>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</si>
  <si>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</si>
  <si>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</si>
  <si>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</si>
  <si>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</si>
  <si>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</si>
  <si>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</si>
  <si>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</si>
  <si>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</si>
  <si>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</si>
  <si>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</si>
  <si>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</si>
  <si>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</si>
  <si>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</si>
  <si>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</si>
  <si>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</si>
  <si>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</si>
  <si>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</si>
  <si>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</si>
  <si>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</si>
  <si>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</si>
  <si>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</si>
  <si>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</si>
  <si>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</si>
  <si>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</si>
  <si>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</si>
  <si>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</si>
  <si>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</si>
  <si>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</si>
  <si>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</si>
  <si>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</si>
  <si>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</si>
  <si>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</si>
  <si>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</si>
  <si>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</si>
  <si>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</si>
  <si>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</si>
  <si>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</si>
  <si>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</si>
  <si>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</si>
  <si>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</si>
  <si>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</si>
  <si>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</si>
  <si>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</si>
  <si>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</si>
  <si>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</si>
  <si>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</si>
  <si>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</si>
  <si>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</si>
  <si>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</si>
  <si>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</si>
  <si>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</si>
  <si>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</si>
  <si>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</si>
  <si>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</si>
  <si>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</si>
  <si>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</si>
  <si>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</si>
  <si>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</si>
  <si>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</si>
  <si>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</si>
  <si>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</si>
  <si>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</si>
  <si>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</si>
  <si>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</si>
  <si>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</si>
  <si>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</si>
  <si>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</si>
  <si>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</si>
  <si>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</si>
  <si>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</si>
  <si>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</si>
  <si>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</si>
  <si>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</si>
  <si>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</si>
  <si>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</si>
  <si>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</si>
  <si>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</si>
  <si>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</si>
  <si>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</si>
  <si>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</si>
  <si>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</si>
  <si>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</si>
  <si>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</si>
  <si>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</si>
  <si>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</si>
  <si>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</si>
  <si>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</si>
  <si>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</si>
  <si>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</si>
  <si>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</si>
  <si>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</si>
  <si>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</si>
  <si>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</si>
  <si>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</si>
  <si>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</si>
  <si>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</si>
  <si>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</si>
  <si>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</si>
  <si>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</si>
  <si>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</si>
  <si>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</si>
  <si>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</si>
  <si>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</si>
  <si>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</si>
  <si>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</si>
  <si>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</si>
  <si>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</si>
  <si>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</si>
  <si>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</si>
  <si>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</si>
  <si>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</si>
  <si>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</si>
  <si>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</si>
  <si>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</si>
  <si>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</si>
  <si>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</si>
  <si>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</si>
  <si>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</si>
  <si>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</si>
  <si>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</si>
  <si>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</si>
  <si>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</si>
  <si>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</si>
  <si>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</si>
  <si>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</si>
  <si>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</si>
  <si>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</si>
  <si>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</si>
  <si>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</si>
  <si>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</si>
  <si>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</si>
  <si>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</si>
  <si>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</si>
  <si>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</si>
  <si>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</si>
  <si>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</si>
  <si>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</si>
  <si>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</si>
  <si>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</si>
  <si>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</si>
  <si>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</si>
  <si>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</si>
  <si>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</si>
  <si>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</si>
  <si>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</si>
  <si>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</si>
  <si>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</si>
  <si>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</si>
  <si>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</si>
  <si>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</si>
  <si>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</si>
  <si>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</si>
  <si>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</si>
  <si>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</si>
  <si>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</si>
  <si>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</si>
  <si>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</si>
  <si>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</si>
  <si>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</si>
  <si>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</si>
  <si>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</si>
  <si>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</si>
  <si>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</si>
  <si>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</si>
  <si>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</si>
  <si>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</si>
  <si>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</si>
  <si>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</si>
  <si>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</si>
  <si>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</si>
  <si>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</si>
  <si>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</si>
  <si>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</si>
  <si>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</si>
  <si>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</si>
  <si>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</si>
  <si>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</si>
  <si>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</si>
  <si>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</si>
  <si>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</si>
  <si>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</si>
  <si>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</si>
  <si>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</si>
  <si>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</si>
  <si>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</si>
  <si>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</si>
  <si>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</si>
  <si>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</si>
  <si>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</si>
  <si>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</si>
  <si>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</si>
  <si>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</si>
  <si>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</si>
  <si>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</si>
  <si>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</si>
  <si>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</si>
  <si>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</si>
  <si>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</si>
  <si>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</si>
  <si>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</si>
  <si>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</si>
  <si>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</si>
  <si>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</si>
  <si>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</si>
  <si>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</si>
  <si>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</si>
  <si>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</si>
  <si>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</si>
  <si>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</si>
  <si>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</si>
  <si>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</si>
  <si>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</si>
  <si>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</si>
  <si>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</si>
  <si>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</si>
  <si>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</si>
  <si>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</si>
  <si>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</si>
  <si>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</si>
  <si>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</si>
  <si>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</si>
  <si>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</si>
  <si>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</si>
  <si>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</si>
  <si>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</si>
  <si>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</si>
  <si>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</si>
  <si>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</si>
  <si>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</si>
  <si>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</si>
  <si>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</si>
  <si>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</si>
  <si>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</si>
  <si>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</si>
  <si>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</si>
  <si>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</si>
  <si>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</si>
  <si>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</si>
  <si>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</si>
  <si>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</si>
  <si>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</si>
  <si>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</si>
  <si>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</si>
  <si>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</si>
  <si>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</si>
  <si>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</si>
  <si>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</si>
  <si>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</si>
  <si>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</si>
  <si>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</si>
  <si>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</si>
  <si>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</si>
  <si>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</si>
  <si>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</si>
  <si>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</si>
  <si>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</si>
  <si>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</si>
  <si>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</si>
  <si>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</si>
  <si>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</si>
  <si>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</si>
  <si>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</si>
  <si>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</si>
  <si>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</si>
  <si>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</si>
  <si>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</si>
  <si>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</si>
  <si>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</si>
  <si>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</si>
  <si>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</si>
  <si>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</si>
  <si>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</si>
  <si>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</si>
  <si>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</si>
  <si>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</si>
  <si>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</si>
  <si>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</si>
  <si>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</si>
  <si>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</si>
  <si>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</si>
  <si>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</si>
  <si>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</si>
  <si>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</si>
  <si>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</si>
  <si>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</si>
  <si>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</si>
  <si>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</si>
  <si>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</si>
  <si>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</si>
  <si>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</si>
  <si>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</si>
  <si>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</si>
  <si>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</si>
  <si>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</si>
  <si>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</si>
  <si>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</si>
  <si>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</si>
  <si>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</si>
  <si>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</si>
  <si>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</si>
  <si>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</si>
  <si>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</si>
  <si>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</si>
  <si>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</si>
  <si>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</si>
  <si>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</si>
  <si>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</si>
  <si>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</si>
  <si>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</si>
  <si>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</si>
  <si>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</si>
  <si>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</si>
  <si>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</si>
  <si>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</si>
  <si>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</si>
  <si>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</si>
  <si>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</si>
  <si>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</si>
  <si>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</si>
  <si>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</si>
  <si>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</si>
  <si>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</si>
  <si>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</si>
  <si>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</si>
  <si>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</si>
  <si>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</si>
  <si>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</si>
  <si>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</si>
  <si>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</si>
  <si>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</si>
  <si>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</si>
  <si>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</si>
  <si>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</si>
  <si>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</si>
  <si>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</si>
  <si>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</si>
  <si>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</si>
  <si>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</si>
  <si>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</si>
  <si>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</si>
  <si>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</si>
  <si>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</si>
  <si>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</si>
  <si>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</si>
  <si>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</si>
  <si>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</si>
  <si>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</si>
  <si>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</si>
  <si>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</si>
  <si>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</si>
  <si>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</si>
  <si>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</si>
  <si>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</si>
  <si>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</si>
  <si>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</si>
  <si>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</si>
  <si>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</si>
  <si>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</si>
  <si>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</si>
  <si>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</si>
  <si>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</si>
  <si>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</si>
  <si>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</si>
  <si>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</si>
  <si>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</si>
  <si>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</si>
  <si>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</si>
  <si>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</si>
  <si>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</si>
  <si>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</si>
  <si>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</si>
  <si>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</si>
  <si>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</si>
  <si>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</si>
  <si>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</si>
  <si>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</si>
  <si>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</si>
  <si>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</si>
  <si>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</si>
  <si>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</si>
  <si>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</si>
  <si>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</si>
  <si>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</si>
  <si>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</si>
  <si>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</si>
  <si>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</si>
  <si>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</si>
  <si>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</si>
  <si>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</si>
  <si>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</si>
  <si>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</si>
  <si>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</si>
  <si>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</si>
  <si>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</si>
  <si>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</si>
  <si>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</si>
  <si>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</si>
  <si>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</si>
  <si>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</si>
  <si>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</si>
  <si>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</si>
  <si>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</si>
  <si>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</si>
  <si>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</si>
  <si>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</si>
  <si>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</si>
  <si>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</si>
  <si>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</si>
  <si>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</si>
  <si>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</si>
  <si>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</si>
  <si>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</si>
  <si>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</si>
  <si>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</si>
  <si>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</si>
  <si>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</si>
  <si>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</si>
  <si>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</si>
  <si>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</si>
  <si>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</si>
  <si>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</si>
  <si>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</si>
  <si>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</si>
  <si>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</si>
  <si>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</si>
  <si>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</si>
  <si>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</si>
  <si>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</si>
  <si>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</si>
  <si>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</si>
  <si>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</si>
  <si>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</si>
  <si>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</si>
  <si>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</si>
  <si>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</si>
  <si>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</si>
  <si>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</si>
  <si>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</si>
  <si>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</si>
  <si>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</si>
  <si>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</si>
  <si>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</si>
  <si>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</si>
  <si>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</si>
  <si>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</si>
  <si>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</si>
  <si>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</si>
  <si>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</si>
  <si>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</si>
  <si>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</si>
  <si>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</si>
  <si>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</si>
  <si>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</si>
  <si>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</si>
  <si>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</si>
  <si>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</si>
  <si>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</si>
  <si>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</si>
  <si>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</si>
  <si>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</si>
  <si>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</si>
  <si>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</si>
  <si>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</si>
  <si>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</si>
  <si>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</si>
  <si>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</si>
  <si>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</si>
  <si>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</si>
  <si>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</si>
  <si>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</si>
  <si>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</si>
  <si>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</si>
  <si>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</si>
  <si>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</si>
  <si>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</si>
  <si>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</si>
  <si>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</si>
  <si>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</si>
  <si>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</si>
  <si>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</si>
  <si>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</si>
  <si>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</si>
  <si>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</si>
  <si>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</si>
  <si>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</si>
  <si>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</si>
  <si>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</si>
  <si>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</si>
  <si>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</si>
  <si>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</si>
  <si>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</si>
  <si>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</si>
  <si>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</si>
  <si>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</si>
  <si>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</si>
  <si>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</si>
  <si>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</si>
  <si>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</si>
  <si>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</si>
  <si>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</si>
  <si>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</si>
  <si>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</si>
  <si>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</si>
  <si>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</si>
  <si>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</si>
  <si>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</si>
  <si>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</si>
  <si>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</si>
  <si>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</si>
  <si>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</si>
  <si>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</si>
  <si>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</si>
  <si>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</si>
  <si>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</si>
  <si>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</si>
  <si>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</si>
  <si>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</si>
  <si>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</si>
  <si>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</si>
  <si>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</si>
  <si>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</si>
  <si>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</si>
  <si>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</si>
  <si>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</si>
  <si>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</si>
  <si>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</si>
  <si>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</si>
  <si>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</si>
  <si>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</si>
  <si>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</si>
  <si>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</si>
  <si>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</si>
  <si>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</si>
  <si>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</si>
  <si>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</si>
  <si>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</si>
  <si>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</si>
  <si>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</si>
  <si>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</si>
  <si>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</si>
  <si>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</si>
  <si>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</si>
  <si>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</si>
  <si>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</si>
  <si>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</si>
  <si>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</si>
  <si>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</si>
  <si>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</si>
  <si>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</si>
  <si>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</si>
  <si>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</si>
  <si>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</si>
  <si>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</si>
  <si>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</si>
  <si>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</si>
  <si>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</si>
  <si>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</si>
  <si>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</si>
  <si>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</si>
  <si>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</si>
  <si>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</si>
  <si>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</si>
  <si>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</si>
  <si>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</si>
  <si>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</si>
  <si>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</si>
  <si>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</si>
  <si>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</si>
  <si>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</si>
  <si>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</si>
  <si>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</si>
  <si>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</si>
  <si>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</si>
  <si>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</si>
  <si>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</si>
  <si>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</si>
  <si>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</si>
  <si>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</si>
  <si>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</si>
  <si>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</si>
  <si>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</si>
  <si>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</si>
  <si>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</si>
  <si>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</si>
  <si>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</si>
  <si>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</si>
  <si>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</si>
  <si>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</si>
  <si>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</si>
  <si>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</si>
  <si>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</si>
  <si>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</si>
  <si>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</si>
  <si>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</si>
  <si>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</si>
  <si>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</si>
  <si>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</si>
  <si>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</si>
  <si>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</si>
  <si>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</si>
  <si>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</si>
  <si>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</si>
  <si>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</si>
  <si>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</si>
  <si>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</si>
  <si>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</si>
  <si>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</si>
  <si>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</si>
  <si>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</si>
  <si>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</si>
  <si>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</si>
  <si>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</si>
  <si>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</si>
  <si>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</si>
  <si>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</si>
  <si>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</si>
  <si>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</si>
  <si>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</si>
  <si>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</si>
  <si>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</si>
  <si>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</si>
  <si>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</si>
  <si>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</si>
  <si>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</si>
  <si>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</si>
  <si>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</si>
  <si>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</si>
  <si>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</si>
  <si>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</si>
  <si>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</si>
  <si>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</si>
  <si>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</si>
  <si>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</si>
  <si>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</si>
  <si>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</si>
  <si>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</si>
  <si>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</si>
  <si>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</si>
  <si>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</si>
  <si>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</si>
  <si>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</si>
  <si>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</si>
  <si>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</si>
  <si>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</si>
  <si>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</si>
  <si>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</si>
  <si>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</si>
  <si>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</si>
  <si>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</si>
  <si>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</si>
  <si>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</si>
  <si>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</si>
  <si>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</si>
  <si>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</si>
  <si>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</si>
  <si>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</si>
  <si>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</si>
  <si>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</si>
  <si>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</si>
  <si>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</si>
  <si>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</si>
  <si>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</si>
  <si>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</si>
  <si>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</si>
  <si>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</si>
  <si>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</si>
  <si>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</si>
  <si>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</si>
  <si>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</si>
  <si>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</si>
  <si>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</si>
  <si>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</si>
  <si>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</si>
  <si>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</si>
  <si>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</si>
  <si>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</si>
  <si>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</si>
  <si>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</si>
  <si>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</si>
  <si>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</si>
  <si>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</si>
  <si>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</si>
  <si>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</si>
  <si>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</si>
  <si>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</si>
  <si>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</si>
  <si>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</si>
  <si>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</si>
  <si>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</si>
  <si>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</si>
  <si>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</si>
  <si>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</si>
  <si>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</si>
  <si>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</si>
  <si>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</si>
  <si>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</si>
  <si>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</si>
  <si>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</si>
  <si>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</si>
  <si>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</si>
  <si>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</si>
  <si>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</si>
  <si>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</si>
  <si>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</si>
  <si>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</si>
  <si>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</si>
  <si>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</si>
  <si>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</si>
  <si>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</si>
  <si>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</si>
  <si>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</si>
  <si>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</si>
  <si>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</si>
  <si>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</si>
  <si>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</si>
  <si>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</si>
  <si>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</si>
  <si>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</si>
  <si>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</si>
  <si>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</si>
  <si>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</si>
  <si>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</si>
  <si>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</si>
  <si>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</si>
  <si>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</si>
  <si>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</si>
  <si>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</si>
  <si>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</si>
  <si>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</si>
  <si>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</si>
  <si>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</si>
  <si>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</si>
  <si>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</si>
  <si>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</si>
  <si>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</si>
  <si>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</si>
  <si>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</si>
  <si>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</si>
  <si>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</si>
  <si>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</si>
  <si>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</si>
  <si>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</si>
  <si>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</si>
  <si>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</si>
  <si>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</si>
  <si>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</si>
  <si>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</si>
  <si>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</si>
  <si>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</si>
  <si>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</si>
  <si>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</si>
  <si>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</si>
  <si>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</si>
  <si>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</si>
  <si>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</si>
  <si>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</si>
  <si>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</si>
  <si>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</si>
  <si>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</si>
  <si>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</si>
  <si>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</si>
  <si>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</si>
  <si>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</si>
  <si>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</si>
  <si>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</si>
  <si>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</si>
  <si>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</si>
  <si>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</si>
  <si>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</si>
  <si>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</si>
  <si>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</si>
  <si>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</si>
  <si>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</si>
  <si>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</si>
  <si>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</si>
  <si>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</si>
  <si>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</si>
  <si>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</si>
  <si>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</si>
  <si>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</si>
  <si>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</si>
  <si>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</si>
  <si>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</si>
  <si>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</si>
  <si>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</si>
  <si>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</si>
  <si>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</si>
  <si>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</si>
  <si>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</si>
  <si>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</si>
  <si>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</si>
  <si>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</si>
  <si>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</si>
  <si>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</si>
  <si>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</si>
  <si>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</si>
  <si>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</si>
  <si>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</si>
  <si>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</si>
  <si>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</si>
  <si>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</si>
  <si>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</si>
  <si>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</si>
  <si>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</si>
  <si>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</si>
  <si>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</si>
  <si>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</si>
  <si>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</si>
  <si>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</si>
  <si>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</si>
  <si>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</si>
  <si>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</si>
  <si>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</si>
  <si>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</si>
  <si>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</si>
  <si>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</si>
  <si>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</si>
  <si>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</si>
  <si>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</si>
  <si>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</si>
  <si>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</si>
  <si>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</si>
  <si>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</si>
  <si>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</si>
  <si>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</si>
  <si>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</si>
  <si>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</si>
  <si>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</si>
  <si>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</si>
  <si>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</si>
  <si>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</si>
  <si>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</si>
  <si>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</si>
  <si>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</si>
  <si>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</si>
  <si>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</si>
  <si>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</si>
  <si>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</si>
  <si>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</si>
  <si>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</si>
  <si>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</si>
  <si>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</si>
  <si>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</si>
  <si>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</si>
  <si>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</si>
  <si>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</si>
  <si>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</si>
  <si>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</si>
  <si>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</si>
  <si>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</si>
  <si>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</si>
  <si>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</si>
  <si>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</si>
  <si>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</si>
  <si>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</si>
  <si>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</si>
  <si>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</si>
  <si>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</si>
  <si>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</si>
  <si>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</si>
  <si>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</si>
  <si>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</si>
  <si>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</si>
  <si>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</si>
  <si>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</si>
  <si>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</si>
  <si>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</si>
  <si>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</si>
  <si>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</si>
  <si>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</si>
  <si>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</si>
  <si>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</si>
  <si>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</si>
  <si>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</si>
  <si>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</si>
  <si>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</si>
  <si>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</si>
  <si>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</si>
  <si>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</si>
  <si>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</si>
  <si>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</si>
  <si>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</si>
  <si>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</si>
  <si>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</si>
  <si>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</si>
  <si>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</si>
  <si>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</si>
  <si>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</si>
  <si>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</si>
  <si>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</si>
  <si>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</si>
  <si>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</si>
  <si>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</si>
  <si>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</si>
  <si>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</si>
  <si>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</si>
  <si>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</si>
  <si>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</si>
  <si>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</si>
  <si>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</si>
  <si>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</si>
  <si>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</si>
  <si>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</si>
  <si>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</si>
  <si>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</si>
  <si>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</si>
  <si>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</si>
  <si>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</si>
  <si>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</si>
  <si>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</si>
  <si>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</si>
  <si>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</si>
  <si>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</si>
  <si>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</si>
  <si>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</si>
  <si>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</si>
  <si>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</si>
  <si>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</si>
  <si>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</si>
  <si>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</si>
  <si>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</si>
  <si>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</si>
  <si>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</si>
  <si>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</si>
  <si>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</si>
  <si>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</si>
  <si>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</si>
  <si>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</si>
  <si>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</si>
  <si>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</si>
  <si>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</si>
  <si>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</si>
  <si>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</si>
  <si>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</si>
  <si>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</si>
  <si>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</si>
  <si>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</si>
  <si>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</si>
  <si>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</si>
  <si>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</si>
  <si>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</si>
  <si>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</si>
  <si>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</si>
  <si>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</si>
  <si>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</si>
  <si>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</si>
  <si>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</si>
  <si>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</si>
  <si>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</si>
  <si>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</si>
  <si>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</si>
  <si>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</si>
  <si>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</si>
  <si>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</si>
  <si>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</si>
  <si>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</si>
  <si>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</si>
  <si>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</si>
  <si>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</si>
  <si>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</si>
  <si>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</si>
  <si>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</si>
  <si>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</si>
  <si>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</si>
  <si>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</si>
  <si>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</si>
  <si>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</si>
  <si>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</si>
  <si>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</si>
  <si>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</si>
  <si>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</si>
  <si>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</si>
  <si>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</si>
  <si>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</si>
  <si>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</si>
  <si>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</si>
  <si>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</si>
  <si>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</si>
  <si>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</si>
  <si>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</si>
  <si>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</si>
  <si>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</si>
  <si>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</si>
  <si>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</si>
  <si>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</si>
  <si>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</si>
  <si>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</si>
  <si>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</si>
  <si>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</si>
  <si>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</si>
  <si>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</si>
  <si>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</si>
  <si>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</si>
  <si>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</si>
  <si>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</si>
  <si>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</si>
  <si>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</si>
  <si>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</si>
  <si>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</si>
  <si>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</si>
  <si>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</si>
  <si>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</si>
  <si>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</si>
  <si>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</si>
  <si>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</si>
  <si>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</si>
  <si>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</si>
  <si>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</si>
  <si>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</si>
  <si>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</si>
  <si>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</si>
  <si>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</si>
  <si>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</si>
  <si>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</si>
  <si>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</si>
  <si>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</si>
  <si>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</si>
  <si>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</si>
  <si>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</si>
  <si>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</si>
  <si>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</si>
  <si>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</si>
  <si>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</si>
  <si>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</si>
  <si>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</si>
  <si>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</si>
  <si>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</si>
  <si>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</si>
  <si>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</si>
  <si>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</si>
  <si>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</si>
  <si>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</si>
  <si>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</si>
  <si>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</si>
  <si>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</si>
  <si>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</si>
  <si>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</si>
  <si>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</si>
  <si>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</si>
  <si>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</si>
  <si>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</si>
  <si>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</si>
  <si>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</si>
  <si>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</si>
  <si>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</si>
  <si>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</si>
  <si>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</si>
  <si>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</si>
  <si>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</si>
  <si>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</si>
  <si>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</si>
  <si>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</si>
  <si>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</si>
  <si>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</si>
  <si>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</si>
  <si>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</si>
  <si>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</si>
  <si>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</si>
  <si>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</si>
  <si>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</si>
  <si>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</si>
  <si>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</si>
  <si>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</si>
  <si>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</si>
  <si>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</si>
  <si>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</si>
  <si>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</si>
  <si>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</si>
  <si>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</si>
  <si>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</si>
  <si>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</si>
  <si>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</si>
  <si>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</si>
  <si>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</si>
  <si>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</si>
  <si>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</si>
  <si>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</si>
  <si>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</si>
  <si>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</si>
  <si>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</si>
  <si>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</si>
  <si>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</si>
  <si>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</si>
  <si>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</si>
  <si>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</si>
  <si>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</si>
  <si>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</si>
  <si>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</si>
  <si>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</si>
  <si>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</si>
  <si>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</si>
  <si>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</si>
  <si>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</si>
  <si>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</si>
  <si>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</si>
  <si>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</si>
  <si>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</si>
  <si>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</si>
  <si>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</si>
  <si>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</si>
  <si>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</si>
  <si>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</si>
  <si>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</si>
  <si>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</si>
  <si>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</si>
  <si>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</si>
  <si>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</si>
  <si>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</si>
  <si>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</si>
  <si>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</si>
  <si>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</si>
  <si>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</si>
  <si>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</si>
  <si>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</si>
  <si>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</si>
  <si>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</si>
  <si>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</si>
  <si>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</si>
  <si>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</si>
  <si>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</si>
  <si>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</si>
  <si>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</si>
  <si>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</si>
  <si>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</si>
  <si>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</si>
  <si>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</si>
  <si>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</si>
  <si>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</si>
  <si>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</si>
  <si>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</si>
  <si>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</si>
  <si>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</si>
  <si>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</si>
  <si>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</si>
  <si>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</si>
  <si>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</si>
  <si>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</si>
  <si>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</si>
  <si>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</si>
  <si>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</si>
  <si>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</si>
  <si>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</si>
  <si>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</si>
  <si>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</si>
  <si>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</si>
  <si>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</si>
  <si>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</si>
  <si>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</si>
  <si>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</si>
  <si>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</si>
  <si>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</si>
  <si>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</si>
  <si>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</si>
  <si>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</si>
  <si>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</si>
  <si>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</si>
  <si>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</si>
  <si>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</si>
  <si>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</si>
  <si>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</si>
  <si>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</si>
  <si>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</si>
  <si>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</si>
  <si>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</si>
  <si>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</si>
  <si>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</si>
  <si>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</si>
  <si>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</si>
  <si>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</si>
  <si>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</si>
  <si>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</si>
  <si>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</si>
  <si>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</si>
  <si>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</si>
  <si>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</si>
  <si>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</si>
  <si>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</si>
  <si>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</si>
  <si>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</si>
  <si>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</si>
  <si>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</si>
  <si>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</si>
  <si>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</si>
  <si>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</si>
  <si>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</si>
  <si>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</si>
  <si>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</si>
  <si>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</si>
  <si>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</si>
  <si>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</si>
  <si>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</si>
  <si>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</si>
  <si>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</si>
  <si>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</si>
  <si>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</si>
  <si>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</si>
  <si>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</si>
  <si>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</si>
  <si>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</si>
  <si>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</si>
  <si>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</si>
  <si>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</si>
  <si>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</si>
  <si>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</si>
  <si>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</si>
  <si>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</si>
  <si>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</si>
  <si>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</si>
  <si>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</si>
  <si>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</si>
  <si>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</si>
  <si>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</si>
  <si>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</si>
  <si>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</si>
  <si>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</si>
  <si>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</si>
  <si>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</si>
  <si>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</si>
  <si>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</si>
  <si>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</si>
  <si>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</si>
  <si>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</si>
  <si>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</si>
  <si>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</si>
  <si>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</si>
  <si>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</si>
  <si>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</si>
  <si>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</si>
  <si>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</si>
  <si>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</si>
  <si>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</si>
  <si>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</si>
  <si>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</si>
  <si>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</si>
  <si>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</si>
  <si>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</si>
  <si>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</si>
  <si>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</si>
  <si>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</si>
  <si>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</si>
  <si>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</si>
  <si>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</si>
  <si>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</si>
  <si>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</si>
  <si>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</si>
  <si>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</si>
  <si>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</si>
  <si>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</si>
  <si>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</si>
  <si>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</si>
  <si>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</si>
  <si>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</si>
  <si>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</si>
  <si>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</si>
  <si>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</si>
  <si>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</si>
  <si>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</si>
  <si>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</si>
  <si>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</si>
  <si>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</si>
  <si>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</si>
  <si>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</si>
  <si>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</si>
  <si>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</si>
  <si>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</si>
  <si>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</si>
  <si>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</si>
  <si>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</si>
  <si>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</si>
  <si>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</si>
  <si>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</si>
  <si>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</si>
  <si>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</si>
  <si>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</si>
  <si>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</si>
  <si>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</si>
  <si>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</si>
  <si>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</si>
  <si>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</si>
  <si>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</si>
  <si>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</si>
  <si>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</si>
  <si>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</si>
  <si>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</si>
  <si>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</si>
  <si>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</si>
  <si>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</si>
  <si>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</si>
  <si>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</si>
  <si>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</si>
  <si>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</si>
  <si>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</si>
  <si>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</si>
  <si>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</si>
  <si>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</si>
  <si>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</si>
  <si>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</si>
  <si>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</si>
  <si>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</si>
  <si>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</si>
  <si>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</si>
  <si>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</si>
  <si>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</si>
  <si>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</si>
  <si>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</si>
  <si>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</si>
  <si>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</si>
  <si>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</si>
  <si>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</si>
  <si>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</si>
  <si>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</si>
  <si>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</si>
  <si>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</si>
  <si>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</si>
  <si>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</si>
  <si>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</si>
  <si>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</si>
  <si>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</si>
  <si>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</si>
  <si>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</si>
  <si>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</si>
  <si>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</si>
  <si>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</si>
  <si>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</si>
  <si>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</si>
  <si>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</si>
  <si>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</si>
  <si>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</si>
  <si>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</si>
  <si>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</si>
  <si>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</si>
  <si>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</si>
  <si>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</si>
  <si>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</si>
  <si>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</si>
  <si>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</si>
  <si>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</si>
  <si>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</si>
  <si>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</si>
  <si>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</si>
  <si>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</si>
  <si>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</si>
  <si>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</si>
  <si>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</si>
  <si>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</si>
  <si>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</si>
  <si>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</si>
  <si>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</si>
  <si>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</si>
  <si>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</si>
  <si>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</si>
  <si>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</si>
  <si>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</si>
  <si>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</si>
  <si>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</si>
  <si>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</si>
  <si>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</si>
  <si>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</si>
  <si>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</si>
  <si>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</si>
  <si>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</si>
  <si>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</si>
  <si>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</si>
  <si>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</si>
  <si>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</si>
  <si>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</si>
  <si>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</si>
  <si>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</si>
  <si>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</si>
  <si>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</si>
  <si>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</si>
  <si>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</si>
  <si>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</si>
  <si>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</si>
  <si>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</si>
  <si>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</si>
  <si>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</si>
  <si>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</si>
  <si>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</si>
  <si>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</si>
  <si>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</si>
  <si>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</si>
  <si>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</si>
  <si>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</si>
  <si>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</si>
  <si>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</si>
  <si>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</si>
  <si>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</si>
  <si>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</si>
  <si>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</si>
  <si>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</si>
  <si>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</si>
  <si>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</si>
  <si>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</si>
  <si>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</si>
  <si>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</si>
  <si>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</si>
  <si>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</si>
  <si>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</si>
  <si>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</si>
  <si>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</si>
  <si>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</si>
  <si>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</si>
  <si>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</si>
  <si>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</si>
  <si>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</si>
  <si>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</si>
  <si>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</si>
  <si>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</si>
  <si>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</si>
  <si>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</si>
  <si>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</si>
  <si>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</si>
  <si>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</si>
  <si>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</si>
  <si>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</si>
  <si>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</si>
  <si>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</si>
  <si>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</si>
  <si>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</si>
  <si>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</si>
  <si>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</si>
  <si>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</si>
  <si>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</si>
  <si>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</si>
  <si>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</si>
  <si>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</si>
  <si>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</si>
  <si>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</si>
  <si>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</si>
  <si>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</si>
  <si>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</si>
  <si>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</si>
  <si>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</si>
  <si>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</si>
  <si>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</si>
  <si>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</si>
  <si>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</si>
  <si>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</si>
  <si>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</si>
  <si>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</si>
  <si>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</si>
  <si>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</si>
  <si>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</si>
  <si>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</si>
  <si>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</si>
  <si>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</si>
  <si>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</si>
  <si>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</si>
  <si>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</si>
  <si>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</si>
  <si>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</si>
  <si>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</si>
  <si>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</si>
  <si>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</si>
  <si>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</si>
  <si>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</si>
  <si>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</si>
  <si>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</si>
  <si>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</si>
  <si>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</si>
  <si>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</si>
  <si>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</si>
  <si>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</si>
  <si>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</si>
  <si>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</si>
  <si>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</si>
  <si>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</si>
  <si>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</si>
  <si>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</si>
  <si>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</si>
  <si>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</si>
  <si>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</si>
  <si>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</si>
  <si>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</si>
  <si>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</si>
  <si>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</si>
  <si>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</si>
  <si>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</si>
  <si>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</si>
  <si>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</si>
  <si>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</si>
  <si>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</si>
  <si>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</si>
  <si>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</si>
  <si>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</si>
  <si>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</si>
  <si>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</si>
  <si>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</si>
  <si>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</si>
  <si>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</si>
  <si>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</si>
  <si>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</si>
  <si>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</si>
  <si>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</si>
  <si>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</si>
  <si>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</si>
  <si>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</si>
  <si>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</si>
  <si>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</si>
  <si>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</si>
  <si>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</si>
  <si>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</si>
  <si>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</si>
  <si>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</si>
  <si>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</si>
  <si>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</si>
  <si>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</si>
  <si>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</si>
  <si>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</si>
  <si>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</si>
  <si>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</si>
  <si>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</si>
  <si>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</si>
  <si>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</si>
  <si>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</si>
  <si>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</si>
  <si>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</si>
  <si>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</si>
  <si>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</si>
  <si>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</si>
  <si>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</si>
  <si>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</si>
  <si>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</si>
  <si>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</si>
  <si>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</si>
  <si>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</si>
  <si>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</si>
  <si>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</si>
  <si>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</si>
  <si>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</si>
  <si>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</si>
  <si>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</si>
  <si>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</si>
  <si>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</si>
  <si>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</si>
  <si>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</si>
  <si>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</si>
  <si>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</si>
  <si>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</si>
  <si>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</si>
  <si>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</si>
  <si>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</si>
  <si>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</si>
  <si>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</si>
  <si>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</si>
  <si>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</si>
  <si>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</si>
  <si>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</si>
  <si>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</si>
  <si>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</si>
  <si>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</si>
  <si>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</si>
  <si>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</si>
  <si>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</si>
  <si>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</si>
  <si>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</si>
  <si>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</si>
  <si>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</si>
  <si>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</si>
  <si>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</si>
  <si>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</si>
  <si>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</si>
  <si>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</si>
  <si>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</si>
  <si>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</si>
  <si>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</si>
  <si>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</si>
  <si>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</si>
  <si>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</si>
  <si>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</si>
  <si>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</si>
  <si>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</si>
  <si>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</si>
  <si>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</si>
  <si>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</si>
  <si>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</si>
  <si>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</si>
  <si>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</si>
  <si>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</si>
  <si>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</si>
  <si>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</si>
  <si>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</si>
  <si>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</si>
  <si>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</si>
  <si>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</si>
  <si>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</si>
  <si>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</si>
  <si>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</si>
  <si>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</si>
  <si>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</si>
  <si>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</si>
  <si>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</si>
  <si>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</si>
  <si>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</si>
  <si>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</si>
  <si>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</si>
  <si>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</si>
  <si>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</si>
  <si>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</si>
  <si>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</si>
  <si>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</si>
  <si>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</si>
  <si>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</si>
  <si>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</si>
  <si>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</si>
  <si>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</si>
  <si>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</si>
  <si>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</si>
  <si>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</si>
  <si>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</si>
  <si>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</si>
  <si>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</si>
  <si>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</si>
  <si>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</si>
  <si>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</si>
  <si>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</si>
  <si>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</si>
  <si>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</si>
  <si>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</si>
  <si>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</si>
  <si>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</si>
  <si>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</si>
  <si>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</si>
  <si>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</si>
  <si>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</si>
  <si>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</si>
  <si>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</si>
  <si>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</si>
  <si>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</si>
  <si>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</si>
  <si>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</si>
  <si>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</si>
  <si>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</si>
  <si>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</si>
  <si>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</si>
  <si>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</si>
  <si>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</si>
  <si>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</si>
  <si>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</si>
  <si>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</si>
  <si>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</si>
  <si>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</si>
  <si>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</si>
  <si>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</si>
  <si>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</si>
  <si>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</si>
  <si>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</si>
  <si>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</si>
  <si>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</si>
  <si>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</si>
  <si>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</si>
  <si>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</si>
  <si>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</si>
  <si>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</si>
  <si>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</si>
  <si>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</si>
  <si>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</si>
  <si>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</si>
  <si>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</si>
  <si>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</si>
  <si>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</si>
  <si>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</si>
  <si>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</si>
  <si>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</si>
  <si>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</si>
  <si>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</si>
  <si>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</si>
  <si>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</si>
  <si>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</si>
  <si>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</si>
  <si>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</si>
  <si>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</si>
  <si>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</si>
  <si>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</si>
  <si>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</si>
  <si>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</si>
  <si>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</si>
  <si>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</si>
  <si>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</si>
  <si>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</si>
  <si>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</si>
  <si>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</si>
  <si>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</si>
  <si>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</si>
  <si>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</si>
  <si>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</si>
  <si>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</si>
  <si>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</si>
  <si>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</si>
  <si>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</si>
  <si>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</si>
  <si>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</si>
  <si>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</si>
  <si>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</si>
  <si>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</si>
  <si>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</si>
  <si>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</si>
  <si>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</si>
  <si>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</si>
  <si>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</si>
  <si>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</si>
  <si>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</si>
  <si>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</si>
  <si>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</si>
  <si>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</si>
  <si>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</si>
  <si>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</si>
  <si>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</si>
  <si>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</si>
  <si>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</si>
  <si>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</si>
  <si>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</si>
  <si>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</si>
  <si>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</si>
  <si>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</si>
  <si>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</si>
  <si>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</si>
  <si>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</si>
  <si>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</si>
  <si>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</si>
  <si>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</si>
  <si>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</si>
  <si>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</si>
  <si>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</si>
  <si>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</si>
  <si>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</si>
  <si>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</si>
  <si>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</si>
  <si>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</si>
  <si>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</si>
  <si>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</si>
  <si>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</si>
  <si>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</si>
  <si>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</si>
  <si>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</si>
  <si>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</si>
  <si>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</si>
  <si>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</si>
  <si>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</si>
  <si>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</si>
  <si>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</si>
  <si>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</si>
  <si>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</si>
  <si>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</si>
  <si>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</si>
  <si>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</si>
  <si>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</si>
  <si>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</si>
  <si>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</si>
  <si>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</si>
  <si>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</si>
  <si>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</si>
  <si>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</si>
  <si>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</si>
  <si>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</si>
  <si>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</si>
  <si>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</si>
  <si>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</si>
  <si>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</si>
  <si>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</si>
  <si>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</si>
  <si>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</si>
  <si>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</si>
  <si>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</si>
  <si>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</si>
  <si>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</si>
  <si>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</si>
  <si>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</si>
  <si>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</si>
  <si>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</si>
  <si>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</si>
  <si>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</si>
  <si>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</si>
  <si>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</si>
  <si>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</si>
  <si>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</si>
  <si>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</si>
  <si>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</si>
  <si>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</si>
  <si>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</si>
  <si>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</si>
  <si>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</si>
  <si>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</si>
  <si>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</si>
  <si>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</si>
  <si>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</si>
  <si>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</si>
  <si>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</si>
  <si>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</si>
  <si>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</si>
  <si>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</si>
  <si>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</si>
  <si>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</si>
  <si>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</si>
  <si>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</si>
  <si>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</si>
  <si>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</si>
  <si>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</si>
  <si>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</si>
  <si>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</si>
  <si>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</si>
  <si>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</si>
  <si>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</si>
  <si>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</si>
  <si>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</si>
  <si>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</si>
  <si>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</si>
  <si>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</si>
  <si>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</si>
  <si>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</si>
  <si>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</si>
  <si>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</si>
  <si>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</si>
  <si>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</si>
  <si>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</si>
  <si>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</si>
  <si>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</si>
  <si>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</si>
  <si>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</si>
  <si>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</si>
  <si>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</si>
  <si>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</si>
  <si>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</si>
  <si>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</si>
  <si>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</si>
  <si>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</si>
  <si>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</si>
  <si>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</si>
  <si>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</si>
  <si>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</si>
  <si>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</si>
  <si>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</si>
  <si>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</si>
  <si>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</si>
  <si>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</si>
  <si>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</si>
  <si>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</si>
  <si>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</si>
  <si>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</si>
  <si>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</si>
  <si>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</si>
  <si>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</si>
  <si>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</si>
  <si>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</si>
  <si>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</si>
  <si>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</si>
  <si>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</si>
  <si>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</si>
  <si>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</si>
  <si>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</si>
  <si>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</si>
  <si>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</si>
  <si>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</si>
  <si>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</si>
  <si>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</si>
  <si>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</si>
  <si>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</si>
  <si>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</si>
  <si>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</si>
  <si>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</si>
  <si>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</si>
  <si>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</si>
  <si>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</si>
  <si>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</si>
  <si>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</si>
  <si>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</si>
  <si>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</si>
  <si>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</si>
  <si>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</si>
  <si>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</si>
  <si>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</si>
  <si>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</si>
  <si>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</si>
  <si>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</si>
  <si>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</si>
  <si>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</si>
  <si>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</si>
  <si>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</si>
  <si>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</si>
  <si>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</si>
  <si>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</si>
  <si>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</si>
  <si>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</si>
  <si>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</si>
  <si>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</si>
  <si>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</si>
  <si>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</si>
  <si>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</si>
  <si>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</si>
  <si>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</si>
  <si>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</si>
  <si>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</si>
  <si>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</si>
  <si>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</si>
  <si>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</si>
  <si>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</si>
  <si>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</si>
  <si>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</si>
  <si>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</si>
  <si>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</si>
  <si>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</si>
  <si>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</si>
  <si>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</si>
  <si>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</si>
  <si>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</si>
  <si>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</si>
  <si>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</si>
  <si>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</si>
  <si>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</si>
  <si>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</si>
  <si>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</si>
  <si>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</si>
  <si>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</si>
  <si>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</si>
  <si>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</si>
  <si>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</si>
  <si>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</si>
  <si>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</si>
  <si>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</si>
  <si>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</si>
  <si>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</si>
  <si>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</si>
  <si>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</si>
  <si>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</si>
  <si>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</si>
  <si>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</si>
  <si>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</si>
  <si>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</si>
  <si>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</si>
  <si>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</si>
  <si>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</si>
  <si>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</si>
  <si>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</si>
  <si>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</si>
  <si>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</si>
  <si>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</si>
  <si>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</si>
  <si>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</si>
  <si>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</si>
  <si>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</si>
  <si>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</si>
  <si>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</si>
  <si>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</si>
  <si>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</si>
  <si>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</si>
  <si>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</si>
  <si>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</si>
  <si>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</si>
  <si>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</si>
  <si>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</si>
  <si>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</si>
  <si>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</si>
  <si>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</si>
  <si>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</si>
  <si>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</si>
  <si>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</si>
  <si>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</si>
  <si>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</si>
  <si>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</si>
  <si>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</si>
  <si>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</si>
  <si>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</si>
  <si>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</si>
  <si>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</si>
  <si>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</si>
  <si>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</si>
  <si>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</si>
  <si>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</si>
  <si>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</si>
  <si>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</si>
  <si>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</si>
  <si>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</si>
  <si>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</si>
  <si>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</si>
  <si>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</si>
  <si>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</si>
  <si>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</si>
  <si>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</si>
  <si>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</si>
  <si>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</si>
  <si>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</si>
  <si>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</si>
  <si>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</si>
  <si>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</si>
  <si>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</si>
  <si>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</si>
  <si>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</si>
  <si>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</si>
  <si>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</si>
  <si>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</si>
  <si>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</si>
  <si>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</si>
  <si>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</si>
  <si>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</si>
  <si>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</si>
  <si>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</si>
  <si>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</si>
  <si>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</si>
  <si>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</si>
  <si>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</si>
  <si>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</si>
  <si>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</si>
  <si>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</si>
  <si>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</si>
  <si>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</si>
  <si>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</si>
  <si>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</si>
  <si>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</si>
  <si>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</si>
  <si>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</si>
  <si>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</si>
  <si>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</si>
  <si>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</si>
  <si>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</si>
  <si>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</si>
  <si>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</si>
  <si>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</si>
  <si>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</si>
  <si>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</si>
  <si>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</si>
  <si>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</si>
  <si>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</si>
  <si>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</si>
  <si>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</si>
  <si>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</si>
  <si>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</si>
  <si>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</si>
  <si>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</si>
  <si>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</si>
  <si>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</si>
  <si>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</si>
  <si>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</si>
  <si>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</si>
  <si>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</si>
  <si>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</si>
  <si>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</si>
  <si>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</si>
  <si>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</si>
  <si>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</si>
  <si>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</si>
  <si>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</si>
  <si>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</si>
  <si>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</si>
  <si>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</si>
  <si>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</si>
  <si>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</si>
  <si>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</si>
  <si>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</si>
  <si>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</si>
  <si>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</si>
  <si>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</si>
  <si>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</si>
  <si>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</si>
  <si>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</si>
  <si>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</si>
  <si>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</si>
  <si>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</si>
  <si>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</si>
  <si>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</si>
  <si>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</si>
  <si>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</si>
  <si>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</si>
  <si>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</si>
  <si>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</si>
  <si>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</si>
  <si>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</si>
  <si>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</si>
  <si>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</si>
  <si>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</si>
  <si>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</si>
  <si>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</si>
  <si>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</si>
  <si>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</si>
  <si>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</si>
  <si>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</si>
  <si>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</si>
  <si>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</si>
  <si>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</si>
  <si>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</si>
  <si>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</si>
  <si>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</si>
  <si>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</si>
  <si>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</si>
  <si>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</si>
  <si>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</si>
  <si>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</si>
  <si>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</si>
  <si>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</si>
  <si>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</si>
  <si>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</si>
  <si>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</si>
  <si>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</si>
  <si>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</si>
  <si>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</si>
  <si>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</si>
  <si>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</si>
  <si>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</si>
  <si>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</si>
  <si>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</si>
  <si>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</si>
  <si>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</si>
  <si>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</si>
  <si>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</si>
  <si>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</si>
  <si>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</si>
  <si>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</si>
  <si>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</si>
  <si>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</si>
  <si>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</si>
  <si>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</si>
  <si>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</si>
  <si>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</si>
  <si>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</si>
  <si>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</si>
  <si>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</si>
  <si>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</si>
  <si>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</si>
  <si>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</si>
  <si>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</si>
  <si>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</si>
  <si>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</si>
  <si>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</si>
  <si>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</si>
  <si>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</si>
  <si>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</si>
  <si>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</si>
  <si>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</si>
  <si>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</si>
  <si>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</si>
  <si>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</si>
  <si>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</si>
  <si>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</si>
  <si>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</si>
  <si>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</si>
  <si>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</si>
  <si>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</si>
  <si>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</si>
  <si>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</si>
  <si>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</si>
  <si>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</si>
  <si>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</si>
  <si>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</si>
  <si>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</si>
  <si>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</si>
  <si>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</si>
  <si>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</si>
  <si>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</si>
  <si>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</si>
  <si>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</si>
  <si>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</si>
  <si>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</si>
  <si>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</si>
  <si>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</si>
  <si>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</si>
  <si>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</si>
  <si>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</si>
  <si>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</si>
  <si>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</si>
  <si>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</si>
  <si>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</si>
  <si>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</si>
  <si>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</si>
  <si>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</si>
  <si>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</si>
  <si>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</si>
  <si>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</si>
  <si>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</si>
  <si>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</si>
  <si>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</si>
  <si>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</si>
  <si>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</si>
  <si>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</si>
  <si>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</si>
  <si>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</si>
  <si>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</si>
  <si>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</si>
  <si>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</si>
  <si>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</si>
  <si>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</si>
  <si>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</si>
  <si>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</si>
  <si>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</si>
  <si>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</si>
  <si>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</si>
  <si>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</si>
  <si>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</si>
  <si>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</si>
  <si>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</si>
  <si>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</si>
  <si>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</si>
  <si>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</si>
  <si>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</si>
  <si>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</si>
  <si>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</si>
  <si>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</si>
  <si>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</si>
  <si>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</si>
  <si>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</si>
  <si>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</si>
  <si>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</si>
  <si>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</si>
  <si>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</si>
  <si>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</si>
  <si>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</si>
  <si>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</si>
  <si>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</si>
  <si>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</si>
  <si>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</si>
  <si>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</si>
  <si>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</si>
  <si>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</si>
  <si>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</si>
  <si>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</si>
  <si>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</si>
  <si>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</si>
  <si>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</si>
  <si>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</si>
  <si>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</si>
  <si>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</si>
  <si>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</si>
  <si>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</si>
  <si>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</si>
  <si>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</si>
  <si>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</si>
  <si>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</si>
  <si>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</si>
  <si>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</si>
  <si>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</si>
  <si>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</si>
  <si>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</si>
  <si>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</si>
  <si>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</si>
  <si>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</si>
  <si>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</si>
  <si>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</si>
  <si>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</si>
  <si>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</si>
  <si>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</si>
  <si>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</si>
  <si>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</si>
  <si>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</si>
  <si>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</si>
  <si>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</si>
  <si>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</si>
  <si>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</si>
  <si>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</si>
  <si>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</si>
  <si>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</si>
  <si>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</si>
  <si>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</si>
  <si>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</si>
  <si>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</si>
  <si>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</si>
  <si>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</si>
  <si>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</si>
  <si>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</si>
  <si>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</si>
  <si>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</si>
  <si>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</si>
  <si>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</si>
  <si>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</si>
  <si>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</si>
  <si>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</si>
  <si>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</si>
  <si>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</si>
  <si>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</si>
  <si>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</si>
  <si>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</si>
  <si>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</si>
  <si>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</si>
  <si>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</si>
  <si>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</si>
  <si>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</si>
  <si>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</si>
  <si>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</si>
  <si>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</si>
  <si>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</si>
  <si>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</si>
  <si>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</si>
  <si>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</si>
  <si>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</si>
  <si>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</si>
  <si>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</si>
  <si>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</si>
  <si>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</si>
  <si>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</si>
  <si>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</si>
  <si>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</si>
  <si>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</si>
  <si>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</si>
  <si>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</si>
  <si>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</si>
  <si>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</si>
  <si>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</si>
  <si>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</si>
  <si>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</si>
  <si>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</si>
  <si>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</si>
  <si>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</si>
  <si>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</si>
  <si>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</si>
  <si>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</si>
  <si>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</si>
  <si>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</si>
  <si>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</si>
  <si>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</si>
  <si>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</si>
  <si>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</si>
  <si>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</si>
  <si>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</si>
  <si>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</si>
  <si>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</si>
  <si>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</si>
  <si>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</si>
  <si>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</si>
  <si>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</si>
  <si>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</si>
  <si>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</si>
  <si>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</si>
  <si>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</si>
  <si>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</si>
  <si>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</si>
  <si>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</si>
  <si>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</si>
  <si>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</si>
  <si>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</si>
  <si>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</si>
  <si>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</si>
  <si>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</si>
  <si>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</si>
  <si>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</si>
  <si>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</si>
  <si>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</si>
  <si>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</si>
  <si>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</si>
  <si>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</si>
  <si>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</si>
  <si>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</si>
  <si>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</si>
  <si>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</si>
  <si>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</si>
  <si>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</si>
  <si>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</si>
  <si>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</si>
  <si>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</si>
  <si>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</si>
  <si>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</si>
  <si>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</si>
  <si>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</si>
  <si>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</si>
  <si>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</si>
  <si>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</si>
  <si>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</si>
  <si>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</si>
  <si>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</si>
  <si>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</si>
  <si>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</si>
  <si>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</si>
  <si>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</si>
  <si>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</si>
  <si>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</si>
  <si>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</si>
  <si>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</si>
  <si>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</si>
  <si>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</si>
  <si>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</si>
  <si>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</si>
  <si>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</si>
  <si>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</si>
  <si>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</si>
  <si>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</si>
  <si>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</si>
  <si>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</si>
  <si>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</si>
  <si>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</si>
  <si>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</si>
  <si>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</si>
  <si>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</si>
  <si>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</si>
  <si>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</si>
  <si>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</si>
  <si>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</si>
  <si>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</si>
  <si>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</si>
  <si>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</si>
  <si>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</si>
  <si>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</si>
  <si>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</si>
  <si>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</si>
  <si>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</si>
  <si>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</si>
  <si>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</si>
  <si>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</si>
  <si>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</si>
  <si>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</si>
  <si>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</si>
  <si>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</si>
  <si>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</si>
  <si>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</si>
  <si>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</si>
  <si>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</si>
  <si>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</si>
  <si>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</si>
  <si>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</si>
  <si>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</si>
  <si>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</si>
  <si>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</si>
  <si>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</si>
  <si>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</si>
  <si>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</si>
  <si>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</si>
  <si>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</si>
  <si>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</si>
  <si>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</si>
  <si>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</si>
  <si>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</si>
  <si>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</si>
  <si>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</si>
  <si>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</si>
  <si>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</si>
  <si>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</si>
  <si>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</si>
  <si>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</si>
  <si>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</si>
  <si>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</si>
  <si>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</si>
  <si>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</si>
  <si>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</si>
  <si>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</si>
  <si>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</si>
  <si>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</si>
  <si>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</si>
  <si>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</si>
  <si>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</si>
  <si>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</si>
  <si>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</si>
  <si>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</si>
  <si>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</si>
  <si>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</si>
  <si>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</si>
  <si>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</si>
  <si>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</si>
  <si>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</si>
  <si>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</si>
  <si>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</si>
  <si>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</si>
  <si>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</si>
  <si>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</si>
  <si>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</si>
  <si>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</si>
  <si>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</si>
  <si>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</si>
  <si>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</si>
  <si>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</si>
  <si>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</si>
  <si>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</si>
  <si>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</si>
  <si>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</si>
  <si>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</si>
  <si>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</si>
  <si>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</si>
  <si>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</si>
  <si>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</si>
  <si>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</si>
  <si>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</si>
  <si>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</si>
  <si>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</si>
  <si>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</si>
  <si>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</si>
  <si>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</si>
  <si>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</si>
  <si>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</si>
  <si>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</si>
  <si>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</si>
  <si>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</si>
  <si>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</si>
  <si>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</si>
  <si>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</si>
  <si>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</si>
  <si>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</si>
  <si>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</si>
  <si>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</si>
  <si>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</si>
  <si>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</si>
  <si>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</si>
  <si>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</si>
  <si>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</si>
  <si>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</si>
  <si>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</si>
  <si>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</si>
  <si>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</si>
  <si>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</si>
  <si>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</si>
  <si>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</si>
  <si>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</si>
  <si>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</si>
  <si>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</si>
  <si>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</si>
  <si>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</si>
  <si>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</si>
  <si>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</si>
  <si>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</si>
  <si>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</si>
  <si>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</si>
  <si>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</si>
  <si>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</si>
  <si>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</si>
  <si>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</si>
  <si>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</si>
  <si>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</si>
  <si>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</si>
  <si>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</si>
  <si>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</si>
  <si>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</si>
  <si>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</si>
  <si>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</si>
  <si>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</si>
  <si>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</si>
  <si>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</si>
  <si>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</si>
  <si>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</si>
  <si>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</si>
  <si>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</si>
  <si>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</si>
  <si>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</si>
  <si>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</si>
  <si>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</si>
  <si>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</si>
  <si>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</si>
  <si>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</si>
  <si>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</si>
  <si>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</si>
  <si>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</si>
  <si>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</si>
  <si>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</si>
  <si>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</si>
  <si>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</si>
  <si>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</si>
  <si>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</si>
  <si>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</si>
  <si>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</si>
  <si>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</si>
  <si>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</si>
  <si>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</si>
  <si>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</si>
  <si>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</si>
  <si>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</si>
  <si>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</si>
  <si>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</si>
  <si>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</si>
  <si>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</si>
  <si>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</si>
  <si>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</si>
  <si>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</si>
  <si>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</si>
  <si>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</si>
  <si>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</si>
  <si>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</si>
  <si>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</si>
  <si>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</si>
  <si>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</si>
  <si>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</si>
  <si>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</si>
  <si>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</si>
  <si>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</si>
  <si>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</si>
  <si>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</si>
  <si>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</si>
  <si>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</si>
  <si>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</si>
  <si>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</si>
  <si>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</si>
  <si>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</si>
  <si>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</si>
  <si>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</si>
  <si>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</si>
  <si>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</si>
  <si>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</si>
  <si>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</si>
  <si>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</si>
  <si>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</si>
  <si>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</si>
  <si>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</si>
  <si>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</si>
  <si>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</si>
  <si>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</si>
  <si>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</si>
  <si>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</si>
  <si>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</si>
  <si>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</si>
  <si>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</si>
  <si>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</si>
  <si>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</si>
  <si>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</si>
  <si>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</si>
  <si>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</si>
  <si>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</si>
  <si>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</si>
  <si>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</si>
  <si>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</si>
  <si>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</si>
  <si>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</si>
  <si>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</si>
  <si>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</si>
  <si>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</si>
  <si>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</si>
  <si>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</si>
  <si>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</si>
  <si>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</si>
  <si>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</si>
  <si>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</si>
  <si>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</si>
  <si>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</si>
  <si>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</si>
  <si>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</si>
  <si>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</si>
  <si>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</si>
  <si>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</si>
  <si>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</si>
  <si>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</si>
  <si>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</si>
  <si>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</si>
  <si>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</si>
  <si>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</si>
  <si>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</si>
  <si>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</si>
  <si>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</si>
  <si>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</si>
  <si>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</si>
  <si>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</si>
  <si>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</si>
  <si>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</si>
  <si>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</si>
  <si>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</si>
  <si>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</si>
  <si>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</si>
  <si>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</si>
  <si>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</si>
  <si>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</si>
  <si>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</si>
  <si>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</si>
  <si>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</si>
  <si>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</si>
  <si>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</si>
  <si>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</si>
  <si>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</si>
  <si>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</si>
  <si>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</si>
  <si>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</si>
  <si>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</si>
  <si>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</si>
  <si>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</si>
  <si>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</si>
  <si>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</si>
  <si>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</si>
  <si>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</si>
  <si>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</si>
  <si>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</si>
  <si>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</si>
  <si>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</si>
  <si>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</si>
  <si>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</si>
  <si>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</si>
  <si>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</si>
  <si>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</si>
  <si>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</si>
  <si>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</si>
  <si>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</si>
  <si>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</si>
  <si>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</si>
  <si>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</si>
  <si>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</si>
  <si>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</si>
  <si>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</si>
  <si>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</si>
  <si>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</si>
  <si>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</si>
  <si>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</si>
  <si>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</si>
  <si>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</si>
  <si>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</si>
  <si>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</si>
  <si>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</si>
  <si>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</si>
  <si>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</si>
  <si>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</si>
  <si>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</si>
  <si>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</si>
  <si>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</si>
  <si>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</si>
  <si>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</si>
  <si>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</si>
  <si>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</si>
  <si>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</si>
  <si>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</si>
  <si>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</si>
  <si>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</si>
  <si>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</si>
  <si>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</si>
  <si>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</si>
  <si>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</si>
  <si>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</si>
  <si>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</si>
  <si>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</si>
  <si>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</si>
  <si>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</si>
  <si>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</si>
  <si>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</si>
  <si>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</si>
  <si>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</si>
  <si>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</si>
  <si>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</si>
  <si>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</si>
  <si>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</si>
  <si>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</si>
  <si>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</si>
  <si>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</si>
  <si>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</si>
  <si>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</si>
  <si>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</si>
  <si>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</si>
  <si>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</si>
  <si>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</si>
  <si>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</si>
  <si>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</si>
  <si>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</si>
  <si>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</si>
  <si>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</si>
  <si>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</si>
  <si>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</si>
  <si>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</si>
  <si>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</si>
  <si>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</si>
  <si>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</si>
  <si>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</si>
  <si>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</si>
  <si>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</si>
  <si>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</si>
  <si>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</si>
  <si>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</si>
  <si>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</si>
  <si>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</si>
  <si>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</si>
  <si>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</si>
  <si>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</si>
  <si>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</si>
  <si>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</si>
  <si>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</si>
  <si>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</si>
  <si>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</si>
  <si>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</si>
  <si>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</si>
  <si>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</si>
  <si>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</si>
  <si>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</si>
  <si>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</si>
  <si>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</si>
  <si>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</si>
  <si>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</si>
  <si>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</si>
  <si>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</si>
  <si>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</si>
  <si>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</si>
  <si>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</si>
  <si>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</si>
  <si>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</si>
  <si>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</si>
  <si>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</si>
  <si>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</si>
  <si>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</si>
  <si>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</si>
  <si>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</si>
  <si>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</si>
  <si>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</si>
  <si>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</si>
  <si>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</si>
  <si>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</si>
  <si>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</si>
  <si>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</si>
  <si>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</si>
  <si>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</si>
  <si>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</si>
  <si>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</si>
  <si>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</si>
  <si>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</si>
  <si>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</si>
  <si>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</si>
  <si>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</si>
  <si>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</si>
  <si>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</si>
  <si>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</si>
  <si>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</si>
  <si>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</si>
  <si>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</si>
  <si>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</si>
  <si>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</si>
  <si>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</si>
  <si>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</si>
  <si>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</si>
  <si>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</si>
  <si>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</si>
  <si>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</si>
  <si>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</si>
  <si>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</si>
  <si>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</si>
  <si>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</si>
  <si>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</si>
  <si>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</si>
  <si>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</si>
  <si>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</si>
  <si>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</si>
  <si>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</si>
  <si>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</si>
  <si>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</si>
  <si>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</si>
  <si>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</si>
  <si>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</si>
  <si>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</si>
  <si>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</si>
  <si>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</si>
  <si>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</si>
  <si>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</si>
  <si>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</si>
  <si>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</si>
  <si>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</si>
  <si>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</si>
  <si>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</si>
  <si>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</si>
  <si>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</si>
  <si>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</si>
  <si>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</si>
  <si>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</si>
  <si>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</si>
  <si>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</si>
  <si>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</si>
  <si>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</si>
  <si>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</si>
  <si>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</si>
  <si>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</si>
  <si>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</si>
  <si>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</si>
  <si>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</si>
  <si>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</si>
  <si>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</si>
  <si>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</si>
  <si>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</si>
  <si>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</si>
  <si>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</si>
  <si>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</si>
  <si>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</si>
  <si>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</si>
  <si>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</si>
  <si>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</si>
  <si>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</si>
  <si>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</si>
  <si>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</si>
  <si>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</si>
  <si>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</si>
  <si>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</si>
  <si>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</si>
  <si>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</si>
  <si>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</si>
  <si>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</si>
  <si>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</si>
  <si>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</si>
  <si>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</si>
  <si>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</si>
  <si>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</si>
  <si>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</si>
  <si>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</si>
  <si>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</si>
  <si>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</si>
  <si>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</si>
  <si>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</si>
  <si>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</si>
  <si>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</si>
  <si>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</si>
  <si>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</si>
  <si>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</si>
  <si>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</si>
  <si>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</si>
  <si>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</si>
  <si>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</si>
  <si>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</si>
  <si>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</si>
  <si>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</si>
  <si>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</si>
  <si>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</si>
  <si>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</si>
  <si>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</si>
  <si>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</si>
  <si>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</si>
  <si>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</si>
  <si>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</si>
  <si>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</si>
  <si>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</si>
  <si>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</si>
  <si>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</si>
  <si>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</si>
  <si>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</si>
  <si>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</si>
  <si>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</si>
  <si>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</si>
  <si>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</si>
  <si>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</si>
  <si>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</si>
  <si>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</si>
  <si>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</si>
  <si>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</si>
  <si>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</si>
  <si>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</si>
  <si>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</si>
  <si>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</si>
  <si>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</si>
  <si>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</si>
  <si>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</si>
  <si>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</si>
  <si>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</si>
  <si>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</si>
  <si>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</si>
  <si>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</si>
  <si>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</si>
  <si>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</si>
  <si>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</si>
  <si>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</si>
  <si>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</si>
  <si>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</si>
  <si>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</si>
  <si>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</si>
  <si>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</si>
  <si>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</si>
  <si>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</si>
  <si>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</si>
  <si>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</si>
  <si>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</si>
  <si>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</si>
  <si>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</si>
  <si>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</si>
  <si>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</si>
  <si>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</si>
  <si>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</si>
  <si>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</si>
  <si>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</si>
  <si>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</si>
  <si>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</si>
  <si>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</si>
  <si>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</si>
  <si>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</si>
  <si>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</si>
  <si>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</si>
  <si>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</si>
  <si>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</si>
  <si>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</si>
  <si>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</si>
  <si>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</si>
  <si>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</si>
  <si>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</si>
  <si>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</si>
  <si>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</si>
  <si>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</si>
  <si>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</si>
  <si>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</si>
  <si>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</si>
  <si>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</si>
  <si>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</si>
  <si>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</si>
  <si>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</si>
  <si>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</si>
  <si>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</si>
  <si>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</si>
  <si>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</si>
  <si>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</si>
  <si>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</si>
  <si>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</si>
  <si>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</si>
  <si>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</si>
  <si>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</si>
  <si>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</si>
  <si>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</si>
  <si>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</si>
  <si>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</si>
  <si>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</si>
  <si>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</si>
  <si>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</si>
  <si>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</si>
  <si>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</si>
  <si>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</si>
  <si>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</si>
  <si>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</si>
  <si>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</si>
  <si>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</si>
  <si>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</si>
  <si>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</si>
  <si>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</si>
  <si>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</si>
  <si>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</si>
  <si>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</si>
  <si>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</si>
  <si>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</si>
  <si>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</si>
  <si>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</si>
  <si>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</si>
  <si>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</si>
  <si>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</si>
  <si>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</si>
  <si>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</si>
  <si>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</si>
  <si>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</si>
  <si>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</si>
  <si>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</si>
  <si>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</si>
  <si>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</si>
  <si>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</si>
  <si>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</si>
  <si>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</si>
  <si>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</si>
  <si>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</si>
  <si>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</si>
  <si>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</si>
  <si>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</si>
  <si>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</si>
  <si>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</si>
  <si>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</si>
  <si>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</si>
  <si>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</si>
  <si>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</si>
  <si>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</si>
  <si>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</si>
  <si>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</si>
  <si>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</si>
  <si>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</si>
  <si>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</si>
  <si>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</si>
  <si>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</si>
  <si>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</si>
  <si>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</si>
  <si>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</si>
  <si>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</si>
  <si>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</si>
  <si>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</si>
  <si>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</si>
  <si>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</si>
  <si>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</si>
  <si>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</si>
  <si>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</si>
  <si>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</si>
  <si>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</si>
  <si>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</si>
  <si>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</si>
  <si>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</si>
  <si>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</si>
  <si>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</si>
  <si>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</si>
  <si>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</si>
  <si>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</si>
  <si>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</si>
  <si>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</si>
  <si>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</si>
  <si>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</si>
  <si>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</si>
  <si>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</si>
  <si>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</si>
  <si>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</si>
  <si>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</si>
  <si>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</si>
  <si>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</si>
  <si>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</si>
  <si>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</si>
  <si>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</si>
  <si>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</si>
  <si>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</si>
  <si>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</si>
  <si>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</si>
  <si>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</si>
  <si>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</si>
  <si>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</si>
  <si>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</si>
  <si>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</si>
  <si>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</si>
  <si>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</si>
  <si>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</si>
  <si>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</si>
  <si>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</si>
  <si>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</si>
  <si>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</si>
  <si>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</si>
  <si>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</si>
  <si>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</si>
  <si>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</si>
  <si>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</si>
  <si>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</si>
  <si>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</si>
  <si>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</si>
  <si>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</si>
  <si>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</si>
  <si>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</si>
  <si>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</si>
  <si>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</si>
  <si>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</si>
  <si>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</si>
  <si>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</si>
  <si>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</si>
  <si>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</si>
  <si>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</si>
  <si>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</si>
  <si>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</si>
  <si>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</si>
  <si>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</si>
  <si>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</si>
  <si>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</si>
  <si>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</si>
  <si>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</si>
  <si>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</si>
  <si>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</si>
  <si>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</si>
  <si>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</si>
  <si>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</si>
  <si>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</si>
  <si>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</si>
  <si>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</si>
  <si>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</si>
  <si>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</si>
  <si>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</si>
  <si>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</si>
  <si>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</si>
  <si>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</si>
  <si>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</si>
  <si>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</si>
  <si>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</si>
  <si>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</si>
  <si>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</si>
  <si>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</si>
  <si>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</si>
  <si>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</si>
  <si>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</si>
  <si>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</si>
  <si>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</si>
  <si>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</si>
  <si>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</si>
  <si>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</si>
  <si>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</si>
  <si>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</si>
  <si>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</si>
  <si>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</si>
  <si>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</si>
  <si>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</si>
  <si>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</si>
  <si>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</si>
  <si>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</si>
  <si>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</si>
  <si>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</si>
  <si>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</si>
  <si>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</si>
  <si>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</si>
  <si>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</si>
  <si>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</si>
  <si>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</si>
  <si>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</si>
  <si>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</si>
  <si>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</si>
  <si>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</si>
  <si>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</si>
  <si>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</si>
  <si>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</si>
  <si>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</si>
  <si>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</si>
  <si>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</si>
  <si>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</si>
  <si>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</si>
  <si>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</si>
  <si>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</si>
  <si>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</si>
  <si>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</si>
  <si>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</si>
  <si>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</si>
  <si>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</si>
  <si>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</si>
  <si>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</si>
  <si>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</si>
  <si>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</si>
  <si>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</si>
  <si>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</si>
  <si>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</si>
  <si>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</si>
  <si>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</si>
  <si>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</si>
  <si>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</si>
  <si>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</si>
  <si>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</si>
  <si>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</si>
  <si>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</si>
  <si>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</si>
  <si>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</si>
  <si>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</si>
  <si>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</si>
  <si>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</si>
  <si>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</si>
  <si>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</si>
  <si>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</si>
  <si>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</si>
  <si>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</si>
  <si>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</si>
  <si>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</si>
  <si>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</si>
  <si>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</si>
  <si>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</si>
  <si>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</si>
  <si>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</si>
  <si>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</si>
  <si>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</si>
  <si>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</si>
  <si>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</si>
  <si>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</si>
  <si>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</si>
  <si>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</si>
  <si>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</si>
  <si>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</si>
  <si>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</si>
  <si>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</si>
  <si>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</si>
  <si>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</si>
  <si>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</si>
  <si>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</si>
  <si>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</si>
  <si>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</si>
  <si>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</si>
  <si>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</si>
  <si>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</si>
  <si>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</si>
  <si>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</si>
  <si>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</si>
  <si>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</si>
  <si>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</si>
  <si>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</si>
  <si>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</si>
  <si>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</si>
  <si>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</si>
  <si>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</si>
  <si>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</si>
  <si>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</si>
  <si>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</si>
  <si>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</si>
  <si>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</si>
  <si>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</si>
  <si>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</si>
  <si>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</si>
  <si>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</si>
  <si>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</si>
  <si>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</si>
  <si>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</si>
  <si>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</si>
  <si>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</si>
  <si>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</si>
  <si>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</si>
  <si>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</si>
  <si>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</si>
  <si>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</si>
  <si>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</si>
  <si>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</si>
  <si>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</si>
  <si>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</si>
  <si>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</si>
  <si>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</si>
  <si>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</si>
  <si>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</si>
  <si>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</si>
  <si>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</si>
  <si>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</si>
  <si>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</si>
  <si>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</si>
  <si>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</si>
  <si>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</si>
  <si>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</si>
  <si>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</si>
  <si>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</si>
  <si>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</si>
  <si>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</si>
  <si>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</si>
  <si>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</si>
  <si>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</si>
  <si>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</si>
  <si>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</si>
  <si>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</si>
  <si>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</si>
  <si>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</si>
  <si>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</si>
  <si>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</si>
  <si>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</si>
  <si>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</si>
  <si>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</si>
  <si>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</si>
  <si>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</si>
  <si>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</si>
  <si>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</si>
  <si>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</si>
  <si>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</si>
  <si>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</si>
  <si>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</si>
  <si>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</si>
  <si>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</si>
  <si>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</si>
  <si>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</si>
  <si>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</si>
  <si>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</si>
  <si>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</si>
  <si>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</si>
  <si>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</si>
  <si>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</si>
  <si>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</si>
  <si>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</si>
  <si>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</si>
  <si>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</si>
  <si>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</si>
  <si>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</si>
  <si>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</si>
  <si>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</si>
  <si>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</si>
  <si>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</si>
  <si>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</si>
  <si>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</si>
  <si>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</si>
  <si>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</si>
  <si>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</si>
  <si>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</si>
  <si>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</si>
  <si>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</si>
  <si>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</si>
  <si>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</si>
  <si>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</si>
  <si>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</si>
  <si>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</si>
  <si>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</si>
  <si>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</si>
  <si>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</si>
  <si>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</si>
  <si>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</si>
  <si>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</si>
  <si>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</si>
  <si>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</si>
  <si>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</si>
  <si>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</si>
  <si>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</si>
  <si>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</si>
  <si>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</si>
  <si>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</si>
  <si>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</si>
  <si>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</si>
  <si>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</si>
  <si>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</si>
  <si>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</si>
  <si>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</si>
  <si>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</si>
  <si>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</si>
  <si>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</si>
  <si>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</si>
  <si>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</si>
  <si>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</si>
  <si>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</si>
  <si>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</si>
  <si>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</si>
  <si>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</si>
  <si>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</si>
  <si>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</si>
  <si>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</si>
  <si>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</si>
  <si>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</si>
  <si>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</si>
  <si>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</si>
  <si>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</si>
  <si>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</si>
  <si>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</si>
  <si>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</si>
  <si>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</si>
  <si>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</si>
  <si>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</si>
  <si>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</si>
  <si>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</si>
  <si>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</si>
  <si>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</si>
  <si>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</si>
  <si>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</si>
  <si>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</si>
  <si>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</si>
  <si>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</si>
  <si>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</si>
  <si>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</si>
  <si>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</si>
  <si>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</si>
  <si>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</si>
  <si>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</si>
  <si>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</si>
  <si>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</si>
  <si>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</si>
  <si>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</si>
  <si>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</si>
  <si>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</si>
  <si>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</si>
  <si>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</si>
  <si>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</si>
  <si>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</si>
  <si>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</si>
  <si>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</si>
  <si>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</si>
  <si>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</si>
  <si>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</si>
  <si>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</si>
  <si>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</si>
  <si>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</si>
  <si>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</si>
  <si>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</si>
  <si>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</si>
  <si>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</si>
  <si>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</si>
  <si>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</si>
  <si>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</si>
  <si>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</si>
  <si>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</si>
  <si>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</si>
  <si>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</si>
  <si>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</si>
  <si>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</si>
  <si>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</si>
  <si>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</si>
  <si>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</si>
  <si>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</si>
  <si>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</si>
  <si>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</si>
  <si>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</si>
  <si>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</si>
  <si>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</si>
  <si>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</si>
  <si>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</si>
  <si>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</si>
  <si>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</si>
  <si>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</si>
  <si>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</si>
  <si>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</si>
  <si>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</si>
  <si>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</si>
  <si>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</si>
  <si>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</si>
  <si>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</si>
  <si>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</si>
  <si>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</si>
  <si>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</si>
  <si>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</si>
  <si>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</si>
  <si>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</si>
  <si>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</si>
  <si>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</si>
  <si>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</si>
  <si>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</si>
  <si>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</si>
  <si>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</si>
  <si>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</si>
  <si>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</si>
  <si>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</si>
  <si>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</si>
  <si>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</si>
  <si>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</si>
  <si>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</si>
  <si>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</si>
  <si>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</si>
  <si>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</si>
  <si>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</si>
  <si>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</si>
  <si>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</si>
  <si>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</si>
  <si>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</si>
  <si>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</si>
  <si>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</si>
  <si>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</si>
  <si>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</si>
  <si>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</si>
  <si>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</si>
  <si>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</si>
  <si>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</si>
  <si>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</si>
  <si>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</si>
  <si>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</si>
  <si>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</si>
  <si>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</si>
  <si>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</si>
  <si>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</si>
  <si>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</si>
  <si>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</si>
  <si>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</si>
  <si>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</si>
  <si>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</si>
  <si>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</si>
  <si>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</si>
  <si>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</si>
  <si>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</si>
  <si>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</si>
  <si>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</si>
  <si>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</si>
  <si>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</si>
  <si>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</si>
  <si>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</si>
  <si>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</si>
  <si>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</si>
  <si>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</si>
  <si>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</si>
  <si>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</si>
  <si>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</si>
  <si>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</si>
  <si>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</si>
  <si>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</si>
  <si>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</si>
  <si>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</si>
  <si>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</si>
  <si>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</si>
  <si>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</si>
  <si>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</si>
  <si>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</si>
  <si>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</si>
  <si>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</si>
  <si>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</si>
  <si>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</si>
  <si>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</si>
  <si>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</si>
  <si>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</si>
  <si>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</si>
  <si>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</si>
  <si>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</si>
  <si>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</si>
  <si>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</si>
  <si>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</si>
  <si>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</si>
  <si>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</si>
  <si>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</si>
  <si>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</si>
  <si>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</si>
  <si>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</si>
  <si>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</si>
  <si>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</si>
  <si>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</si>
  <si>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</si>
  <si>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</si>
  <si>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</si>
  <si>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</si>
  <si>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</si>
  <si>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</si>
  <si>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</si>
  <si>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</si>
  <si>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</si>
  <si>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</si>
  <si>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</si>
  <si>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</si>
  <si>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</si>
  <si>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</si>
  <si>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</si>
  <si>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</si>
  <si>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</si>
  <si>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</si>
  <si>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</si>
  <si>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</si>
  <si>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</si>
  <si>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</si>
  <si>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</si>
  <si>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</si>
  <si>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</si>
  <si>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</si>
  <si>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</si>
  <si>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</si>
  <si>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</si>
  <si>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</si>
  <si>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</si>
  <si>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</si>
  <si>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</si>
  <si>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</si>
  <si>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</si>
  <si>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</si>
  <si>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</si>
  <si>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</si>
  <si>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</si>
  <si>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</si>
  <si>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</si>
  <si>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</si>
  <si>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</si>
  <si>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</si>
  <si>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</si>
  <si>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</si>
  <si>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</si>
  <si>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</si>
  <si>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</si>
  <si>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</si>
  <si>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</si>
  <si>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</si>
  <si>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</si>
  <si>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</si>
  <si>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</si>
  <si>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</si>
  <si>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</si>
  <si>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</si>
  <si>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</si>
  <si>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</si>
  <si>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</si>
  <si>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</si>
  <si>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</si>
  <si>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</si>
  <si>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</si>
  <si>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</si>
  <si>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</si>
  <si>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</si>
  <si>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</si>
  <si>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</si>
  <si>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</si>
  <si>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</si>
  <si>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</si>
  <si>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</si>
  <si>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</si>
  <si>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</si>
  <si>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</si>
  <si>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</si>
  <si>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</si>
  <si>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</si>
  <si>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</si>
  <si>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</si>
  <si>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</si>
  <si>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</si>
  <si>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</si>
  <si>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</si>
  <si>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</si>
  <si>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</si>
  <si>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</si>
  <si>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</si>
  <si>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</si>
  <si>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</si>
  <si>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</si>
  <si>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</si>
  <si>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</si>
  <si>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</si>
  <si>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</si>
  <si>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</si>
  <si>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</si>
  <si>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</si>
  <si>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</si>
  <si>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</si>
  <si>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</si>
  <si>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</si>
  <si>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</si>
  <si>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</si>
  <si>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</si>
  <si>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</si>
  <si>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</si>
  <si>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</si>
  <si>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</si>
  <si>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</si>
  <si>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</si>
  <si>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</si>
  <si>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</si>
  <si>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</si>
  <si>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</si>
  <si>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</si>
  <si>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</si>
  <si>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</si>
  <si>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</si>
  <si>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</si>
  <si>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</si>
  <si>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</si>
  <si>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</si>
  <si>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</si>
  <si>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</si>
  <si>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</si>
  <si>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</si>
  <si>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</si>
  <si>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</si>
  <si>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</si>
  <si>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</si>
  <si>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</si>
  <si>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</si>
  <si>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</si>
  <si>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</si>
  <si>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</si>
  <si>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</si>
  <si>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</si>
  <si>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</si>
  <si>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</si>
  <si>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</si>
  <si>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</si>
  <si>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</si>
  <si>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</si>
  <si>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</si>
  <si>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</si>
  <si>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</si>
  <si>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</si>
  <si>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</si>
  <si>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</si>
  <si>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</si>
  <si>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</si>
  <si>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</si>
  <si>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</si>
  <si>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</si>
  <si>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</si>
  <si>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</si>
  <si>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</si>
  <si>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</si>
  <si>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</si>
  <si>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</si>
  <si>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</si>
  <si>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</si>
  <si>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</si>
  <si>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</si>
  <si>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</si>
  <si>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</si>
  <si>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</si>
  <si>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</si>
  <si>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</si>
  <si>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</si>
  <si>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</si>
  <si>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</si>
  <si>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</si>
  <si>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</si>
  <si>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</si>
  <si>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</si>
  <si>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</si>
  <si>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</si>
  <si>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</si>
  <si>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</si>
  <si>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</si>
  <si>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</si>
  <si>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</si>
  <si>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</si>
  <si>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</si>
  <si>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</si>
  <si>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</si>
  <si>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</si>
  <si>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</si>
  <si>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</si>
  <si>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</si>
  <si>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</si>
  <si>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</si>
  <si>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</si>
  <si>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</si>
  <si>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</si>
  <si>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</si>
  <si>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</si>
  <si>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</si>
  <si>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</si>
  <si>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</si>
  <si>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</si>
  <si>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</si>
  <si>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</si>
  <si>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</si>
  <si>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</si>
  <si>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</si>
  <si>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</si>
  <si>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</si>
  <si>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</si>
  <si>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</si>
  <si>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</si>
  <si>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</si>
  <si>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</si>
  <si>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</si>
  <si>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</si>
  <si>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</si>
  <si>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</si>
  <si>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</si>
  <si>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</si>
  <si>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</si>
  <si>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</si>
  <si>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</si>
  <si>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</si>
  <si>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</si>
  <si>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</si>
  <si>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</si>
  <si>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</si>
  <si>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</si>
  <si>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</si>
  <si>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</si>
  <si>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</si>
  <si>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</si>
  <si>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</si>
  <si>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</si>
  <si>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</si>
  <si>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</si>
  <si>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</si>
  <si>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</si>
  <si>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</si>
  <si>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</si>
  <si>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</si>
  <si>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</si>
  <si>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</si>
  <si>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</si>
  <si>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</si>
  <si>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</si>
  <si>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</si>
  <si>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</si>
  <si>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</si>
  <si>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</si>
  <si>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</si>
  <si>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</si>
  <si>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</si>
  <si>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</si>
  <si>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</si>
  <si>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</si>
  <si>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</si>
  <si>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</si>
  <si>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</si>
  <si>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</si>
  <si>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</si>
  <si>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</si>
  <si>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</si>
  <si>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</si>
  <si>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</si>
  <si>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</si>
  <si>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</si>
  <si>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</si>
  <si>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</si>
  <si>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</si>
  <si>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</si>
  <si>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</si>
  <si>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</si>
  <si>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</si>
  <si>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</si>
  <si>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</si>
  <si>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</si>
  <si>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</si>
  <si>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</si>
  <si>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</si>
  <si>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</si>
  <si>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</si>
  <si>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</si>
  <si>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</si>
  <si>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</si>
  <si>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</si>
  <si>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</si>
  <si>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</si>
  <si>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</si>
  <si>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</si>
  <si>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</si>
  <si>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</si>
  <si>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</si>
  <si>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</si>
  <si>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</si>
  <si>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</si>
  <si>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</si>
  <si>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</si>
  <si>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</si>
  <si>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</si>
  <si>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</si>
  <si>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</si>
  <si>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</si>
  <si>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</si>
  <si>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</si>
  <si>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</si>
  <si>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</si>
  <si>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</si>
  <si>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</si>
  <si>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</si>
  <si>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</si>
  <si>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</si>
  <si>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</si>
  <si>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</si>
  <si>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</si>
  <si>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</si>
  <si>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</si>
  <si>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</si>
  <si>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</si>
  <si>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</si>
  <si>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</si>
  <si>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</si>
  <si>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</si>
  <si>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</si>
  <si>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</si>
  <si>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</si>
  <si>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</si>
  <si>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</si>
  <si>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</si>
  <si>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</si>
  <si>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</si>
  <si>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</si>
  <si>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</si>
  <si>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</si>
  <si>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</si>
  <si>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</si>
  <si>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</si>
  <si>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</si>
  <si>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</si>
  <si>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</si>
  <si>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</si>
  <si>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</si>
  <si>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</si>
  <si>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</si>
  <si>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</si>
  <si>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</si>
  <si>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</si>
  <si>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</si>
  <si>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</si>
  <si>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</si>
  <si>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</si>
  <si>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</si>
  <si>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</si>
  <si>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</si>
  <si>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</si>
  <si>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</si>
  <si>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</si>
  <si>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</si>
  <si>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</si>
  <si>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</si>
  <si>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</si>
  <si>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</si>
  <si>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</si>
  <si>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</si>
  <si>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</si>
  <si>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</si>
  <si>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</si>
  <si>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</si>
  <si>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</si>
  <si>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</si>
  <si>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</si>
  <si>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</si>
  <si>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</si>
  <si>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</si>
  <si>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</si>
  <si>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</si>
  <si>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</si>
  <si>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</si>
  <si>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</si>
  <si>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</si>
  <si>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</si>
  <si>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</si>
  <si>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</si>
  <si>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</si>
  <si>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</si>
  <si>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</si>
  <si>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</si>
  <si>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</si>
  <si>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</si>
  <si>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</si>
  <si>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</si>
  <si>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</si>
  <si>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</si>
  <si>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</si>
  <si>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</si>
  <si>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</si>
  <si>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</si>
  <si>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</si>
  <si>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</si>
  <si>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</si>
  <si>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</si>
  <si>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</si>
  <si>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</si>
  <si>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</si>
  <si>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</si>
  <si>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</si>
  <si>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</si>
  <si>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</si>
  <si>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</si>
  <si>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</si>
  <si>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</si>
  <si>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</si>
  <si>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</si>
  <si>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</si>
  <si>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</si>
  <si>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</si>
  <si>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</si>
  <si>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</si>
  <si>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</si>
  <si>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</si>
  <si>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</si>
  <si>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</si>
  <si>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</si>
  <si>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</si>
  <si>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</si>
  <si>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</si>
  <si>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</si>
  <si>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</si>
  <si>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</si>
  <si>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</si>
  <si>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</si>
  <si>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</si>
  <si>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</si>
  <si>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</si>
  <si>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</si>
  <si>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</si>
  <si>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</si>
  <si>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</si>
  <si>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</si>
  <si>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</si>
  <si>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</si>
  <si>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</si>
  <si>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</si>
  <si>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</si>
  <si>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</si>
  <si>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</si>
  <si>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</si>
  <si>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</si>
  <si>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</si>
  <si>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</si>
  <si>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</si>
  <si>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</si>
  <si>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</si>
  <si>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</si>
  <si>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</si>
  <si>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</si>
  <si>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</si>
  <si>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</si>
  <si>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</si>
  <si>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</si>
  <si>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</si>
  <si>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</si>
  <si>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</si>
  <si>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</si>
  <si>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</si>
  <si>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</si>
  <si>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</si>
  <si>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</si>
  <si>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</si>
  <si>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</si>
  <si>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</si>
  <si>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</si>
  <si>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</si>
  <si>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</si>
  <si>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</si>
  <si>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</si>
  <si>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</si>
  <si>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</si>
  <si>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</si>
  <si>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</si>
  <si>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</si>
  <si>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</si>
  <si>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</si>
  <si>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</si>
  <si>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</si>
  <si>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</si>
  <si>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</si>
  <si>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</si>
  <si>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</si>
  <si>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</si>
  <si>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</si>
  <si>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</si>
  <si>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</si>
  <si>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</si>
  <si>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</si>
  <si>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</si>
  <si>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</si>
  <si>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</si>
  <si>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</si>
  <si>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</si>
  <si>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</si>
  <si>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</si>
  <si>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</si>
  <si>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</si>
  <si>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</si>
  <si>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</si>
  <si>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</si>
  <si>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</si>
  <si>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</si>
  <si>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</si>
  <si>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</si>
  <si>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</si>
  <si>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</si>
  <si>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</si>
  <si>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</si>
  <si>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</si>
  <si>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</si>
  <si>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</si>
  <si>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</si>
  <si>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</si>
  <si>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</si>
  <si>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</si>
  <si>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</si>
  <si>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</si>
  <si>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</si>
  <si>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</si>
  <si>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</si>
  <si>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</si>
  <si>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</si>
  <si>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</si>
  <si>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</si>
  <si>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</si>
  <si>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</si>
  <si>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</si>
  <si>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</si>
  <si>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</si>
  <si>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</si>
  <si>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</si>
  <si>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</si>
  <si>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</si>
  <si>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</si>
  <si>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</si>
  <si>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</si>
  <si>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</si>
  <si>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</si>
  <si>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</si>
  <si>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</si>
  <si>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</si>
  <si>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</si>
  <si>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</si>
  <si>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</si>
  <si>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</si>
  <si>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</si>
  <si>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</si>
  <si>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</si>
  <si>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</si>
  <si>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</si>
  <si>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</si>
  <si>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</si>
  <si>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</si>
  <si>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</si>
  <si>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</si>
  <si>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</si>
  <si>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</si>
  <si>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</si>
  <si>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</si>
  <si>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</si>
  <si>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</si>
  <si>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</si>
  <si>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</si>
  <si>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</si>
  <si>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</si>
  <si>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</si>
  <si>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</si>
  <si>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</si>
  <si>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</si>
  <si>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</si>
  <si>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</si>
  <si>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</si>
  <si>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</si>
  <si>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</si>
  <si>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</si>
  <si>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</si>
  <si>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</si>
  <si>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</si>
  <si>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</si>
  <si>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</si>
  <si>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</si>
  <si>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</si>
  <si>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</si>
  <si>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</si>
  <si>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</si>
  <si>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</si>
  <si>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</si>
  <si>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</si>
  <si>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</si>
  <si>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</si>
  <si>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</si>
  <si>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</si>
  <si>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</si>
  <si>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</si>
  <si>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</si>
  <si>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</si>
  <si>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</si>
  <si>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</si>
  <si>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</si>
  <si>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</si>
  <si>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</si>
  <si>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</si>
  <si>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</si>
  <si>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</si>
  <si>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</si>
  <si>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</si>
  <si>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</si>
  <si>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</si>
  <si>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</si>
  <si>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</si>
  <si>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</si>
  <si>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</si>
  <si>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</si>
  <si>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</si>
  <si>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</si>
  <si>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</si>
  <si>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</si>
  <si>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</si>
  <si>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</si>
  <si>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</si>
  <si>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</si>
  <si>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</si>
  <si>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</si>
  <si>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</si>
  <si>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</si>
  <si>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</si>
  <si>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</si>
  <si>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</si>
  <si>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</si>
  <si>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</si>
  <si>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</si>
  <si>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</si>
  <si>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</si>
  <si>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</si>
  <si>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</si>
  <si>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</si>
  <si>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</si>
  <si>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</si>
  <si>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</si>
  <si>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</si>
  <si>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</si>
  <si>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</si>
  <si>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</si>
  <si>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</si>
  <si>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</si>
  <si>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</si>
  <si>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</si>
  <si>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</si>
  <si>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</si>
  <si>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</si>
  <si>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</si>
  <si>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</si>
  <si>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</si>
  <si>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</si>
  <si>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</si>
  <si>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</si>
  <si>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</si>
  <si>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</si>
  <si>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</si>
  <si>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</si>
  <si>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</si>
  <si>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</si>
  <si>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</si>
  <si>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</si>
  <si>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</si>
  <si>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</si>
  <si>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</si>
  <si>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</si>
  <si>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</si>
  <si>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</si>
  <si>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</si>
  <si>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</si>
  <si>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</si>
  <si>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</si>
  <si>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</si>
  <si>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</si>
  <si>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</si>
  <si>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</si>
  <si>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</si>
  <si>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</si>
  <si>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</si>
  <si>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</si>
  <si>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</si>
  <si>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</si>
  <si>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</si>
  <si>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</si>
  <si>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</si>
  <si>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</si>
  <si>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</si>
  <si>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</si>
  <si>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</si>
  <si>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</si>
  <si>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</si>
  <si>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</si>
  <si>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</si>
  <si>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</si>
  <si>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</si>
  <si>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</si>
  <si>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</si>
  <si>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</si>
  <si>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</si>
  <si>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</si>
  <si>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</si>
  <si>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</si>
  <si>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</si>
  <si>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</si>
  <si>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</si>
  <si>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</si>
  <si>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</si>
  <si>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</si>
  <si>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</si>
  <si>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</si>
  <si>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</si>
  <si>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</si>
  <si>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</si>
  <si>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</si>
  <si>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</si>
  <si>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</si>
  <si>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</si>
  <si>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</si>
  <si>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</si>
  <si>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</si>
  <si>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</si>
  <si>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</si>
  <si>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</si>
  <si>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</si>
  <si>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</si>
  <si>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</si>
  <si>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</si>
  <si>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</si>
  <si>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</si>
  <si>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</si>
  <si>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</si>
  <si>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</si>
  <si>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</si>
  <si>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</si>
  <si>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</si>
  <si>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</si>
  <si>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</si>
  <si>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</si>
  <si>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</si>
  <si>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</si>
  <si>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</si>
  <si>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</si>
  <si>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</si>
  <si>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</si>
  <si>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</si>
  <si>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</si>
  <si>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</si>
  <si>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</si>
  <si>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</si>
  <si>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</si>
  <si>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</si>
  <si>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</si>
  <si>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</si>
  <si>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</si>
  <si>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</si>
  <si>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</si>
  <si>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</si>
  <si>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</si>
  <si>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</si>
  <si>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</si>
  <si>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</si>
  <si>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</si>
  <si>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</si>
  <si>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</si>
  <si>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</si>
  <si>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</si>
  <si>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</si>
  <si>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</si>
  <si>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</si>
  <si>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</si>
  <si>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</si>
  <si>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</si>
  <si>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</si>
  <si>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</si>
  <si>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</si>
  <si>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</si>
  <si>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</si>
  <si>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</si>
  <si>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</si>
  <si>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</si>
  <si>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</si>
  <si>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</si>
  <si>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</si>
  <si>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</si>
  <si>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</si>
  <si>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</si>
  <si>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</si>
  <si>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</si>
  <si>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</si>
  <si>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</si>
  <si>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</si>
  <si>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</si>
  <si>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</si>
  <si>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</si>
  <si>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</si>
  <si>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</si>
  <si>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</si>
  <si>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</si>
  <si>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</si>
  <si>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</si>
  <si>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</si>
  <si>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</si>
  <si>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</si>
  <si>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</si>
  <si>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</si>
  <si>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</si>
  <si>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</si>
  <si>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</si>
  <si>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</si>
  <si>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</si>
  <si>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</si>
  <si>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</si>
  <si>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</si>
  <si>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</si>
  <si>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</si>
  <si>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</si>
  <si>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</si>
  <si>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</si>
  <si>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</si>
  <si>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</si>
  <si>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</si>
  <si>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</si>
  <si>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</si>
  <si>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</si>
  <si>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</si>
  <si>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</si>
  <si>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</si>
  <si>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</si>
  <si>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</si>
  <si>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</si>
  <si>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</si>
  <si>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</si>
  <si>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</si>
  <si>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</si>
  <si>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</si>
  <si>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</si>
  <si>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</si>
  <si>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</si>
  <si>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</si>
  <si>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</si>
  <si>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</si>
  <si>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</si>
  <si>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</si>
  <si>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</si>
  <si>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</si>
  <si>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</si>
  <si>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</si>
  <si>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</si>
  <si>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</si>
  <si>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</si>
  <si>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</si>
  <si>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</si>
  <si>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</si>
  <si>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</si>
  <si>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</si>
  <si>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</si>
  <si>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</si>
  <si>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</si>
  <si>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</si>
  <si>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</si>
  <si>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</si>
  <si>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</si>
  <si>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</si>
  <si>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</si>
  <si>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</si>
  <si>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</si>
  <si>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</si>
  <si>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</si>
  <si>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</si>
  <si>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</si>
  <si>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</si>
  <si>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</si>
  <si>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</si>
  <si>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</si>
  <si>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</si>
  <si>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</si>
  <si>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</si>
  <si>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</si>
  <si>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</si>
  <si>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</si>
  <si>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</si>
  <si>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</si>
  <si>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</si>
  <si>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</si>
  <si>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</si>
  <si>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</si>
  <si>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</si>
  <si>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</si>
  <si>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</si>
  <si>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</si>
  <si>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</si>
  <si>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</si>
  <si>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</si>
  <si>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</si>
  <si>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</si>
  <si>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</si>
  <si>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</si>
  <si>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</si>
  <si>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</si>
  <si>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</si>
  <si>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</si>
  <si>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</si>
  <si>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</si>
  <si>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</si>
  <si>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</si>
  <si>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</si>
  <si>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</si>
  <si>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</si>
  <si>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</si>
  <si>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</si>
  <si>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</si>
  <si>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</si>
  <si>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</si>
  <si>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</si>
  <si>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</si>
  <si>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</si>
  <si>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</si>
  <si>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</si>
  <si>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</si>
  <si>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</si>
  <si>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</si>
  <si>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</si>
  <si>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</si>
  <si>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</si>
  <si>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</si>
  <si>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</si>
  <si>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</si>
  <si>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</si>
  <si>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</si>
  <si>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</si>
  <si>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</si>
  <si>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</si>
  <si>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</si>
  <si>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</si>
  <si>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</si>
  <si>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</si>
  <si>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</si>
  <si>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</si>
  <si>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</si>
  <si>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</si>
  <si>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</si>
  <si>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</si>
  <si>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</si>
  <si>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</si>
  <si>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</si>
  <si>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</si>
  <si>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</si>
  <si>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</si>
  <si>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</si>
  <si>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</si>
  <si>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</si>
  <si>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</si>
  <si>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</si>
  <si>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</si>
  <si>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</si>
  <si>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</si>
  <si>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</si>
  <si>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</si>
  <si>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</si>
  <si>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</si>
  <si>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</si>
  <si>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</si>
  <si>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</si>
  <si>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</si>
  <si>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</si>
  <si>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</si>
  <si>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</si>
  <si>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</si>
  <si>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</si>
  <si>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</si>
  <si>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</si>
  <si>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</si>
  <si>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</si>
  <si>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</si>
  <si>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</si>
  <si>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</si>
  <si>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</si>
  <si>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</si>
  <si>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</si>
  <si>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</si>
  <si>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</si>
  <si>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</si>
  <si>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</si>
  <si>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</si>
  <si>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</si>
  <si>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</si>
  <si>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</si>
  <si>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</si>
  <si>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</si>
  <si>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</si>
  <si>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</si>
  <si>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</si>
  <si>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</si>
  <si>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</si>
  <si>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</si>
  <si>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</si>
  <si>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</si>
  <si>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</si>
  <si>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</si>
  <si>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</si>
  <si>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</si>
  <si>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</si>
  <si>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</si>
  <si>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</si>
  <si>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</si>
  <si>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</si>
  <si>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</si>
  <si>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</si>
  <si>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</si>
  <si>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</si>
  <si>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</si>
  <si>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</si>
  <si>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</si>
  <si>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</si>
  <si>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</si>
  <si>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</si>
  <si>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</si>
  <si>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</si>
  <si>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</si>
  <si>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</si>
  <si>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</si>
  <si>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</si>
  <si>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</si>
  <si>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</si>
  <si>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</si>
  <si>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</si>
  <si>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</si>
  <si>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</si>
  <si>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</si>
  <si>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</si>
  <si>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</si>
  <si>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</si>
  <si>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</si>
  <si>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</si>
  <si>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</si>
  <si>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</si>
  <si>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</si>
  <si>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</si>
  <si>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</si>
  <si>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</si>
  <si>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</si>
  <si>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</si>
  <si>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</si>
  <si>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</si>
  <si>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</si>
  <si>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</si>
  <si>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</si>
  <si>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</si>
  <si>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</si>
  <si>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</si>
  <si>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</si>
  <si>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</si>
  <si>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</si>
  <si>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</si>
  <si>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</si>
  <si>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</si>
  <si>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</si>
  <si>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</si>
  <si>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</si>
  <si>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</si>
  <si>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</si>
  <si>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</si>
  <si>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</si>
  <si>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</si>
  <si>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</si>
  <si>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</si>
  <si>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</si>
  <si>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</si>
  <si>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</si>
  <si>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</si>
  <si>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</si>
  <si>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</si>
  <si>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</si>
  <si>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</si>
  <si>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</si>
  <si>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</si>
  <si>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</si>
  <si>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</si>
  <si>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</si>
  <si>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</si>
  <si>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</si>
  <si>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</si>
  <si>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</si>
  <si>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</si>
  <si>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</si>
  <si>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</si>
  <si>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</si>
  <si>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</si>
  <si>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</si>
  <si>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</si>
  <si>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</si>
  <si>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</si>
  <si>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</si>
  <si>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</si>
  <si>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</si>
  <si>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</si>
  <si>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</si>
  <si>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</si>
  <si>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</si>
  <si>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</si>
  <si>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</si>
  <si>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</si>
  <si>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</si>
  <si>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</si>
  <si>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</si>
  <si>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</si>
  <si>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</si>
  <si>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</si>
  <si>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</si>
  <si>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</si>
  <si>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</si>
  <si>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</si>
  <si>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</si>
  <si>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</si>
  <si>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</si>
  <si>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</si>
  <si>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</si>
  <si>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</si>
  <si>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</si>
  <si>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</si>
  <si>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</si>
  <si>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</si>
  <si>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</si>
  <si>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</si>
  <si>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</si>
  <si>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</si>
  <si>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</si>
  <si>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</si>
  <si>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</si>
  <si>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</si>
  <si>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</si>
  <si>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</si>
  <si>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</si>
  <si>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</si>
  <si>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</si>
  <si>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</si>
  <si>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</si>
  <si>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</si>
  <si>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</si>
  <si>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</si>
  <si>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</si>
  <si>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</si>
  <si>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</si>
  <si>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</si>
  <si>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</si>
  <si>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</si>
  <si>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</si>
  <si>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</si>
  <si>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</si>
  <si>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</si>
  <si>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</si>
  <si>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</si>
  <si>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</si>
  <si>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</si>
  <si>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</si>
  <si>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</si>
  <si>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</si>
  <si>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</si>
  <si>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</si>
  <si>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</si>
  <si>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</si>
  <si>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</si>
  <si>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</si>
  <si>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</si>
  <si>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</si>
  <si>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</si>
  <si>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</si>
  <si>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</si>
  <si>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</si>
  <si>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</si>
  <si>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</si>
  <si>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</si>
  <si>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</si>
  <si>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</si>
  <si>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</si>
  <si>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</si>
  <si>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</si>
  <si>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</si>
  <si>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</si>
  <si>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</si>
  <si>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</si>
  <si>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</si>
  <si>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</si>
  <si>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</si>
  <si>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</si>
  <si>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</si>
  <si>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</si>
  <si>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</si>
  <si>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</si>
  <si>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</si>
  <si>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</si>
  <si>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</si>
  <si>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</si>
  <si>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</si>
  <si>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</si>
  <si>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</si>
  <si>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</si>
  <si>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</si>
  <si>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</si>
  <si>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</si>
  <si>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</si>
  <si>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</si>
  <si>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</si>
  <si>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</si>
  <si>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</si>
  <si>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</si>
  <si>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</si>
  <si>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</si>
  <si>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</si>
  <si>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</si>
  <si>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</si>
  <si>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</si>
  <si>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</si>
  <si>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</si>
  <si>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</si>
  <si>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</si>
  <si>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</si>
  <si>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</si>
  <si>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</si>
  <si>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</si>
  <si>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</si>
  <si>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</si>
  <si>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</si>
  <si>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</si>
  <si>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</si>
  <si>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</si>
  <si>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</si>
  <si>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</si>
  <si>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</si>
  <si>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</si>
  <si>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</si>
  <si>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</si>
  <si>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</si>
  <si>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</si>
  <si>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</si>
  <si>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</si>
  <si>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</si>
  <si>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</si>
  <si>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</si>
  <si>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</si>
  <si>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</si>
  <si>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</si>
  <si>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</si>
  <si>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</si>
  <si>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</si>
  <si>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</si>
  <si>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</si>
  <si>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</si>
  <si>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</si>
  <si>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</si>
  <si>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</si>
  <si>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</si>
  <si>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</si>
  <si>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</si>
  <si>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</si>
  <si>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</si>
  <si>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</si>
  <si>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</si>
  <si>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</si>
  <si>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</si>
  <si>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</si>
  <si>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</si>
  <si>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</si>
  <si>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</si>
  <si>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</si>
  <si>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</si>
  <si>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</si>
  <si>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</si>
  <si>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</si>
  <si>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</si>
  <si>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</si>
  <si>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</si>
  <si>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</si>
  <si>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</si>
  <si>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</si>
  <si>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</si>
  <si>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</si>
  <si>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</si>
  <si>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</si>
  <si>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</si>
  <si>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</si>
  <si>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</si>
  <si>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</si>
  <si>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</si>
  <si>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</si>
  <si>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</si>
  <si>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</si>
  <si>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</si>
  <si>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</si>
  <si>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</si>
  <si>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</si>
  <si>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</si>
  <si>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</si>
  <si>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</si>
  <si>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</si>
  <si>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</si>
  <si>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</si>
  <si>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</si>
  <si>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</si>
  <si>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</si>
  <si>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</si>
  <si>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</si>
  <si>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</si>
  <si>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</si>
  <si>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</si>
  <si>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</si>
  <si>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</si>
  <si>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</si>
  <si>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</si>
  <si>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</si>
  <si>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</si>
  <si>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</si>
  <si>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</si>
  <si>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</si>
  <si>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</si>
  <si>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</si>
  <si>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</si>
  <si>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</si>
  <si>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</si>
  <si>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</si>
  <si>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</si>
  <si>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</si>
  <si>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</si>
  <si>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</si>
  <si>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</si>
  <si>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</si>
  <si>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</si>
  <si>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</si>
  <si>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</si>
  <si>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</si>
  <si>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</si>
  <si>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</si>
  <si>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</si>
  <si>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</si>
  <si>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</si>
  <si>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</si>
  <si>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</si>
  <si>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</si>
  <si>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</si>
  <si>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</si>
  <si>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</si>
  <si>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</si>
  <si>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</si>
  <si>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</si>
  <si>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</si>
  <si>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</si>
  <si>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</si>
  <si>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</si>
  <si>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</si>
  <si>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</si>
  <si>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</si>
  <si>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</si>
  <si>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</si>
  <si>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</si>
  <si>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</si>
  <si>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</si>
  <si>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</si>
  <si>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</si>
  <si>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</si>
  <si>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</si>
  <si>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</si>
  <si>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</si>
  <si>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</si>
  <si>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</si>
  <si>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</si>
  <si>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</si>
  <si>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</si>
  <si>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</si>
  <si>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</si>
  <si>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</si>
  <si>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</si>
  <si>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</si>
  <si>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</si>
  <si>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</si>
  <si>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</si>
  <si>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</si>
  <si>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</si>
  <si>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</si>
  <si>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</si>
  <si>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</si>
  <si>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</si>
  <si>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</si>
  <si>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</si>
  <si>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</si>
  <si>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</si>
  <si>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</si>
  <si>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</si>
  <si>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</si>
  <si>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</si>
  <si>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</si>
  <si>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</si>
  <si>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</si>
  <si>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</si>
  <si>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</si>
  <si>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</si>
  <si>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</si>
  <si>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</si>
  <si>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</si>
  <si>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</si>
  <si>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</si>
  <si>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</si>
  <si>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</si>
  <si>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</si>
  <si>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</si>
  <si>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</si>
  <si>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</si>
  <si>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</si>
  <si>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</si>
  <si>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</si>
  <si>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</si>
  <si>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</si>
  <si>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</si>
  <si>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</si>
  <si>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</si>
  <si>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</si>
  <si>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</si>
  <si>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</si>
  <si>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</si>
  <si>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</si>
  <si>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</si>
  <si>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</si>
  <si>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</si>
  <si>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</si>
  <si>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</si>
  <si>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</si>
  <si>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</si>
  <si>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</si>
  <si>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</si>
  <si>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</si>
  <si>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</si>
  <si>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</si>
  <si>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</si>
  <si>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</si>
  <si>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</si>
  <si>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</si>
  <si>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</si>
  <si>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</si>
  <si>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</si>
  <si>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</si>
  <si>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</si>
  <si>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</si>
  <si>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</si>
  <si>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</si>
  <si>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</si>
  <si>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</si>
  <si>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</si>
  <si>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</si>
  <si>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</si>
  <si>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</si>
  <si>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</si>
  <si>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</si>
  <si>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</si>
  <si>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</si>
  <si>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</si>
  <si>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</si>
  <si>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</si>
  <si>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</si>
  <si>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</si>
  <si>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</si>
  <si>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</si>
  <si>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</si>
  <si>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</si>
  <si>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</si>
  <si>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</si>
  <si>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</si>
  <si>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</si>
  <si>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</si>
  <si>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</si>
  <si>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</si>
  <si>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</si>
  <si>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</si>
  <si>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</si>
  <si>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</si>
  <si>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</si>
  <si>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</si>
  <si>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</si>
  <si>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</si>
  <si>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</si>
  <si>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</si>
  <si>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</si>
  <si>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</si>
  <si>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</si>
  <si>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</si>
  <si>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</si>
  <si>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</si>
  <si>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</si>
  <si>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</si>
  <si>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</si>
  <si>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</si>
  <si>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</si>
  <si>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</si>
  <si>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</si>
  <si>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</si>
  <si>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</si>
  <si>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</si>
  <si>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</si>
  <si>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</si>
  <si>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</si>
  <si>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</si>
  <si>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</si>
  <si>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</si>
  <si>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</si>
  <si>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</si>
  <si>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</si>
  <si>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</si>
  <si>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</si>
  <si>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</si>
  <si>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</si>
  <si>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</si>
  <si>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</si>
  <si>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</si>
  <si>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</si>
  <si>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</si>
  <si>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</si>
  <si>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</si>
  <si>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</si>
  <si>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</si>
  <si>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</si>
  <si>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</si>
  <si>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</si>
  <si>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</si>
  <si>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</si>
  <si>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</si>
  <si>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</si>
  <si>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</si>
  <si>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</si>
  <si>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</si>
  <si>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</si>
  <si>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</si>
  <si>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</si>
  <si>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</si>
  <si>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</si>
  <si>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</si>
  <si>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</si>
  <si>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</si>
  <si>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</si>
  <si>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</si>
  <si>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</si>
  <si>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</si>
  <si>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</si>
  <si>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</si>
  <si>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</si>
  <si>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</si>
  <si>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</si>
  <si>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</si>
  <si>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</si>
  <si>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</si>
  <si>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</si>
  <si>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</si>
  <si>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</si>
  <si>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</si>
  <si>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</si>
  <si>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</si>
  <si>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</si>
  <si>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</si>
  <si>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</si>
  <si>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</si>
  <si>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</si>
  <si>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</si>
  <si>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</si>
  <si>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</si>
  <si>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</si>
  <si>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</si>
  <si>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</si>
  <si>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</si>
  <si>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</si>
  <si>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</si>
  <si>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</si>
  <si>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</si>
  <si>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</si>
  <si>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</si>
  <si>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</si>
  <si>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</si>
  <si>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</si>
  <si>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</si>
  <si>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</si>
  <si>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</si>
  <si>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</si>
  <si>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</si>
  <si>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</si>
  <si>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</si>
  <si>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</si>
  <si>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</si>
  <si>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</si>
  <si>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</si>
  <si>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</si>
  <si>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</si>
  <si>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</si>
  <si>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</si>
  <si>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</si>
  <si>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</si>
  <si>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</si>
  <si>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</si>
  <si>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</si>
  <si>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</si>
  <si>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</si>
  <si>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</si>
  <si>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</si>
  <si>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</si>
  <si>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</si>
  <si>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</si>
  <si>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</si>
  <si>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</si>
  <si>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</si>
  <si>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</si>
  <si>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</si>
  <si>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</si>
  <si>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</si>
  <si>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</si>
  <si>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</si>
  <si>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</si>
  <si>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</si>
  <si>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</si>
  <si>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</si>
  <si>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</si>
  <si>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</si>
  <si>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</si>
  <si>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</si>
  <si>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</si>
  <si>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</si>
  <si>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</si>
  <si>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</si>
  <si>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</si>
  <si>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</si>
  <si>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</si>
  <si>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</si>
  <si>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</si>
  <si>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</si>
  <si>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</si>
  <si>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</si>
  <si>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</si>
  <si>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</si>
  <si>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</si>
  <si>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</si>
  <si>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</si>
  <si>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</si>
  <si>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</si>
  <si>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</si>
  <si>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</si>
  <si>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</si>
  <si>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</si>
  <si>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</si>
  <si>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</si>
  <si>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</si>
  <si>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</si>
  <si>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</si>
  <si>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</si>
  <si>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</si>
  <si>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</si>
  <si>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</si>
  <si>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</si>
  <si>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</si>
  <si>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</si>
  <si>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</si>
  <si>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</si>
  <si>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</si>
  <si>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</si>
  <si>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</si>
  <si>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</si>
  <si>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</si>
  <si>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</si>
  <si>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</si>
  <si>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</si>
  <si>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</si>
  <si>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</si>
  <si>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</si>
  <si>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</si>
  <si>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</si>
  <si>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</si>
  <si>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</si>
  <si>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</si>
  <si>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</si>
  <si>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</si>
  <si>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</si>
  <si>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</si>
  <si>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</si>
  <si>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</si>
  <si>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</si>
  <si>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</si>
  <si>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</si>
  <si>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</si>
  <si>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</si>
  <si>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</si>
  <si>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</si>
  <si>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</si>
  <si>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</si>
  <si>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</si>
  <si>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</si>
  <si>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</si>
  <si>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</si>
  <si>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</si>
  <si>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</si>
  <si>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</si>
  <si>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</si>
  <si>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</si>
  <si>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</si>
  <si>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</si>
  <si>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</si>
  <si>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</si>
  <si>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</si>
  <si>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</si>
  <si>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</si>
  <si>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</si>
  <si>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</si>
  <si>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</si>
  <si>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</si>
  <si>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</si>
  <si>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</si>
  <si>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</si>
  <si>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</si>
  <si>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</si>
  <si>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</si>
  <si>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</si>
  <si>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</si>
  <si>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</si>
  <si>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</si>
  <si>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</si>
  <si>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</si>
  <si>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</si>
  <si>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</si>
  <si>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</si>
  <si>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</si>
  <si>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</si>
  <si>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</si>
  <si>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</si>
  <si>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</si>
  <si>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</si>
  <si>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</si>
  <si>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</si>
  <si>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</si>
  <si>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</si>
  <si>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</si>
  <si>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</si>
  <si>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</si>
  <si>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</si>
  <si>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</si>
  <si>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</si>
  <si>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</si>
  <si>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</si>
  <si>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</si>
  <si>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</si>
  <si>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</si>
  <si>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</si>
  <si>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</si>
  <si>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</si>
  <si>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</si>
  <si>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</si>
  <si>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</si>
  <si>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</si>
  <si>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</si>
  <si>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</si>
  <si>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</si>
  <si>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</si>
  <si>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</si>
  <si>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</si>
  <si>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</si>
  <si>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</si>
  <si>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</si>
  <si>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</si>
  <si>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</si>
  <si>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</si>
  <si>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</si>
  <si>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</si>
  <si>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</si>
  <si>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</si>
  <si>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</si>
  <si>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</si>
  <si>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</si>
  <si>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</si>
  <si>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</si>
  <si>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</si>
  <si>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</si>
  <si>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</si>
  <si>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</si>
  <si>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</si>
  <si>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</si>
  <si>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</si>
  <si>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</si>
  <si>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</si>
  <si>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</si>
  <si>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</si>
  <si>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</si>
  <si>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</si>
  <si>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</si>
  <si>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</si>
  <si>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</si>
  <si>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</si>
  <si>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</si>
  <si>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</si>
  <si>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</si>
  <si>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</si>
  <si>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</si>
  <si>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</si>
  <si>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</si>
  <si>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</si>
  <si>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</si>
  <si>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</si>
  <si>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</si>
  <si>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</si>
  <si>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</si>
  <si>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</si>
  <si>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</si>
  <si>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</si>
  <si>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</si>
  <si>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</si>
  <si>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</si>
  <si>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</si>
  <si>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</si>
  <si>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</si>
  <si>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</si>
  <si>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</si>
  <si>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</si>
  <si>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</si>
  <si>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</si>
  <si>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</si>
  <si>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</si>
  <si>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</si>
  <si>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</si>
  <si>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</si>
  <si>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</si>
  <si>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</si>
  <si>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</si>
  <si>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</si>
  <si>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</si>
  <si>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</si>
  <si>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</si>
  <si>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</si>
  <si>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</si>
  <si>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</si>
  <si>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</si>
  <si>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</si>
  <si>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</si>
  <si>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</si>
  <si>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</si>
  <si>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</si>
  <si>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</si>
  <si>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</si>
  <si>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</si>
  <si>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</si>
  <si>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</si>
  <si>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</si>
  <si>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</si>
  <si>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</si>
  <si>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</si>
  <si>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</si>
  <si>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</si>
  <si>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</si>
  <si>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</si>
  <si>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</si>
  <si>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</si>
  <si>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</si>
  <si>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</si>
  <si>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</si>
  <si>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</si>
  <si>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</si>
  <si>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</si>
  <si>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</si>
  <si>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</si>
  <si>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</si>
  <si>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</si>
  <si>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</si>
  <si>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</si>
  <si>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</si>
  <si>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</si>
  <si>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</si>
  <si>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</si>
  <si>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</si>
  <si>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</si>
  <si>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</si>
  <si>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</si>
  <si>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</si>
  <si>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</si>
  <si>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</si>
  <si>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</si>
  <si>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</si>
  <si>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</si>
  <si>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</si>
  <si>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</si>
  <si>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</si>
  <si>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</si>
  <si>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</si>
  <si>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</si>
  <si>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</si>
  <si>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</si>
  <si>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</si>
  <si>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</si>
  <si>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</si>
  <si>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</si>
  <si>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</si>
  <si>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</si>
  <si>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</si>
  <si>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</si>
  <si>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</si>
  <si>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</si>
  <si>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</si>
  <si>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</si>
  <si>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</si>
  <si>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</si>
  <si>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</si>
  <si>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</si>
  <si>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</si>
  <si>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</si>
  <si>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</si>
  <si>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</si>
  <si>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</si>
  <si>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</si>
  <si>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</si>
  <si>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</si>
  <si>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</si>
  <si>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</si>
  <si>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</si>
  <si>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</si>
  <si>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</si>
  <si>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</si>
  <si>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</si>
  <si>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</si>
  <si>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</si>
  <si>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</si>
  <si>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</si>
  <si>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</si>
  <si>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</si>
  <si>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</si>
  <si>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</si>
  <si>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</si>
  <si>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</si>
  <si>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</si>
  <si>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</si>
  <si>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</si>
  <si>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</si>
  <si>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</si>
  <si>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</si>
  <si>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</si>
  <si>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</si>
  <si>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</si>
  <si>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</si>
  <si>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</si>
  <si>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</si>
  <si>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</si>
  <si>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</si>
  <si>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</si>
  <si>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</si>
  <si>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</si>
  <si>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</si>
  <si>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</si>
  <si>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</si>
  <si>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</si>
  <si>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</si>
  <si>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</si>
  <si>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</si>
  <si>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</si>
  <si>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</si>
  <si>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</si>
  <si>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</si>
  <si>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</si>
  <si>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</si>
  <si>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</si>
  <si>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</si>
  <si>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</si>
  <si>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</si>
  <si>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</si>
  <si>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</si>
  <si>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</si>
  <si>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</si>
  <si>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</si>
  <si>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</si>
  <si>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</si>
  <si>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</si>
  <si>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</si>
  <si>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</si>
  <si>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</si>
  <si>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</si>
  <si>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</si>
  <si>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</si>
  <si>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</si>
  <si>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</si>
  <si>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</si>
  <si>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</si>
  <si>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</si>
  <si>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</si>
  <si>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</si>
  <si>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</si>
  <si>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</si>
  <si>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</si>
  <si>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</si>
  <si>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</si>
  <si>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</si>
  <si>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</si>
  <si>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</si>
  <si>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</si>
  <si>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</si>
  <si>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</si>
  <si>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</si>
  <si>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</si>
  <si>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</si>
  <si>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</si>
  <si>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</si>
  <si>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</si>
  <si>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</si>
  <si>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</si>
  <si>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</si>
  <si>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</si>
  <si>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</si>
  <si>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</si>
  <si>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</si>
  <si>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</si>
  <si>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</si>
  <si>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</si>
  <si>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</si>
  <si>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</si>
  <si>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</si>
  <si>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</si>
  <si>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</si>
  <si>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</si>
  <si>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</si>
  <si>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</si>
  <si>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</si>
  <si>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</si>
  <si>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</si>
  <si>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</si>
  <si>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</si>
  <si>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</si>
  <si>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</si>
  <si>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</si>
  <si>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</si>
  <si>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</si>
  <si>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</si>
  <si>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</si>
  <si>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</si>
  <si>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</si>
  <si>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</si>
  <si>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</si>
  <si>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</si>
  <si>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</si>
  <si>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</si>
  <si>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</si>
  <si>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</si>
  <si>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</si>
  <si>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</si>
  <si>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</si>
  <si>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</si>
  <si>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</si>
  <si>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</si>
  <si>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</si>
  <si>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</si>
  <si>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</si>
  <si>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</si>
  <si>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</si>
  <si>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</si>
  <si>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</si>
  <si>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</si>
  <si>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</si>
  <si>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</si>
  <si>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</si>
  <si>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</si>
  <si>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</si>
  <si>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</si>
  <si>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</si>
  <si>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</si>
  <si>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</si>
  <si>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</si>
  <si>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</si>
  <si>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</si>
  <si>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</si>
  <si>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</si>
  <si>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</si>
  <si>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</si>
  <si>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</si>
  <si>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</si>
  <si>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</si>
  <si>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</si>
  <si>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</si>
  <si>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</si>
  <si>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</si>
  <si>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</si>
  <si>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</si>
  <si>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</si>
  <si>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</si>
  <si>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</si>
  <si>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</si>
  <si>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</si>
  <si>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</si>
  <si>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</si>
  <si>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</si>
  <si>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</si>
  <si>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</si>
  <si>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</si>
  <si>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</si>
  <si>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</si>
  <si>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</si>
  <si>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</si>
  <si>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</si>
  <si>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</si>
  <si>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</si>
  <si>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</si>
  <si>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</si>
  <si>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</si>
  <si>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</si>
  <si>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</si>
  <si>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</si>
  <si>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</si>
  <si>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</si>
  <si>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</si>
  <si>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</si>
  <si>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</si>
  <si>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</si>
  <si>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</si>
  <si>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</si>
  <si>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</si>
  <si>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</si>
  <si>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</si>
  <si>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</si>
  <si>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</si>
  <si>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</si>
  <si>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</si>
  <si>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</si>
  <si>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</si>
  <si>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</si>
  <si>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</si>
  <si>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</si>
  <si>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</si>
  <si>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</si>
  <si>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</si>
  <si>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</si>
  <si>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</si>
  <si>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</si>
  <si>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</si>
  <si>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</si>
  <si>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</si>
  <si>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</si>
  <si>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</si>
  <si>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</si>
  <si>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</si>
  <si>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</si>
  <si>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</si>
  <si>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</si>
  <si>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</si>
  <si>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</si>
  <si>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</si>
  <si>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</si>
  <si>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</si>
  <si>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</si>
  <si>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</si>
  <si>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</si>
  <si>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</si>
  <si>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</si>
  <si>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</si>
  <si>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</si>
  <si>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</si>
  <si>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</si>
  <si>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</si>
  <si>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</si>
  <si>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</si>
  <si>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</si>
  <si>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</si>
  <si>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</si>
  <si>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</si>
  <si>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</si>
  <si>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</si>
  <si>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</si>
  <si>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</si>
  <si>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</si>
  <si>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</si>
  <si>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</si>
  <si>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</si>
  <si>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</si>
  <si>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</si>
  <si>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</si>
  <si>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</si>
  <si>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</si>
  <si>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</si>
  <si>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</si>
  <si>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</si>
  <si>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</si>
  <si>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</si>
  <si>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</si>
  <si>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</si>
  <si>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</si>
  <si>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</si>
  <si>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</si>
  <si>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</si>
  <si>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</si>
  <si>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</si>
  <si>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</si>
  <si>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</si>
  <si>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</si>
  <si>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</si>
  <si>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</si>
  <si>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</si>
  <si>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</si>
  <si>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</si>
  <si>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</si>
  <si>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</si>
  <si>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</si>
  <si>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</si>
  <si>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</si>
  <si>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</si>
  <si>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</si>
  <si>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</si>
  <si>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</si>
  <si>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</si>
  <si>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</si>
  <si>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</si>
  <si>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</si>
  <si>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</si>
  <si>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</si>
  <si>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</si>
  <si>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</si>
  <si>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</si>
  <si>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</si>
  <si>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</si>
  <si>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</si>
  <si>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</si>
  <si>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</si>
  <si>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</si>
  <si>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</si>
  <si>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</si>
  <si>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</si>
  <si>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</si>
  <si>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</si>
  <si>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</si>
  <si>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</si>
  <si>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</si>
  <si>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</si>
  <si>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</si>
  <si>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</si>
  <si>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</si>
  <si>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</si>
  <si>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</si>
  <si>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</si>
  <si>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</si>
  <si>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</si>
  <si>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</si>
  <si>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</si>
  <si>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</si>
  <si>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</si>
  <si>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</si>
  <si>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</si>
  <si>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</si>
  <si>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</si>
  <si>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</si>
  <si>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</si>
  <si>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</si>
  <si>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</si>
  <si>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</si>
  <si>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</si>
  <si>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</si>
  <si>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</si>
  <si>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</si>
  <si>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</si>
  <si>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</si>
  <si>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</si>
  <si>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</si>
  <si>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</si>
  <si>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</si>
  <si>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</si>
  <si>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</si>
  <si>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</si>
  <si>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</si>
  <si>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</si>
  <si>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</si>
  <si>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</si>
  <si>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</si>
  <si>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</si>
  <si>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</si>
  <si>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</si>
  <si>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</si>
  <si>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</si>
  <si>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</si>
  <si>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</si>
  <si>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</si>
  <si>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</si>
  <si>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</si>
  <si>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</si>
  <si>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</si>
  <si>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</si>
  <si>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</si>
  <si>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</si>
  <si>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</si>
  <si>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</si>
  <si>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</si>
  <si>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</si>
  <si>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</si>
  <si>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</si>
  <si>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</si>
  <si>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</si>
  <si>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</si>
  <si>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</si>
  <si>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</si>
  <si>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</si>
  <si>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</si>
  <si>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</si>
  <si>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</si>
  <si>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</si>
  <si>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</si>
  <si>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</si>
  <si>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</si>
  <si>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</si>
  <si>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</si>
  <si>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</si>
  <si>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</si>
  <si>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</si>
  <si>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</si>
  <si>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</si>
  <si>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</si>
  <si>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</si>
  <si>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</si>
  <si>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</si>
  <si>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</si>
  <si>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</si>
  <si>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</si>
  <si>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</si>
  <si>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</si>
  <si>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</si>
  <si>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</si>
  <si>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</si>
  <si>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</si>
  <si>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</si>
  <si>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</si>
  <si>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</si>
  <si>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</si>
  <si>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</si>
  <si>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</si>
  <si>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</si>
  <si>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</si>
  <si>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</si>
  <si>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</si>
  <si>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</si>
  <si>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</si>
  <si>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</si>
  <si>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</si>
  <si>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</si>
  <si>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</si>
  <si>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</si>
  <si>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</si>
  <si>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</si>
  <si>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</si>
  <si>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</si>
  <si>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</si>
  <si>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</si>
  <si>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</si>
  <si>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</si>
  <si>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</si>
  <si>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</si>
  <si>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</si>
  <si>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</si>
  <si>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</si>
  <si>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</si>
  <si>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</si>
  <si>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</si>
  <si>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</si>
  <si>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</si>
  <si>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</si>
  <si>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</si>
  <si>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</si>
  <si>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</si>
  <si>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</si>
  <si>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</si>
  <si>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</si>
  <si>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</si>
  <si>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</si>
  <si>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</si>
  <si>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</si>
  <si>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</si>
  <si>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</si>
  <si>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</si>
  <si>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</si>
  <si>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</si>
  <si>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</si>
  <si>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</si>
  <si>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</si>
  <si>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</si>
  <si>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</si>
  <si>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</si>
  <si>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</si>
  <si>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</si>
  <si>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</si>
  <si>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</si>
  <si>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</si>
  <si>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</si>
  <si>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</si>
  <si>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</si>
  <si>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</si>
  <si>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</si>
  <si>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</si>
  <si>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</si>
  <si>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</si>
  <si>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</si>
  <si>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</si>
  <si>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</si>
  <si>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</si>
  <si>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</si>
  <si>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</si>
  <si>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</si>
  <si>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</si>
  <si>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</si>
  <si>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</si>
  <si>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</si>
  <si>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</si>
  <si>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</si>
  <si>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</si>
  <si>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</si>
  <si>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</si>
  <si>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</si>
  <si>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</si>
  <si>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</si>
  <si>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</si>
  <si>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</si>
  <si>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</si>
  <si>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</si>
  <si>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</si>
  <si>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</si>
  <si>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</si>
  <si>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</si>
  <si>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</si>
  <si>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</si>
  <si>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</si>
  <si>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</si>
  <si>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</si>
  <si>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</si>
  <si>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</si>
  <si>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</si>
  <si>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</si>
  <si>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</si>
  <si>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</si>
  <si>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</si>
  <si>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</si>
  <si>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</si>
  <si>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</si>
  <si>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</si>
  <si>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</si>
  <si>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</si>
  <si>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</si>
  <si>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</si>
  <si>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</si>
  <si>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</si>
  <si>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</si>
  <si>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</si>
  <si>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</si>
  <si>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</si>
  <si>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</si>
  <si>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</si>
  <si>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</si>
  <si>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</si>
  <si>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</si>
  <si>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</si>
  <si>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</si>
  <si>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</si>
  <si>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</si>
  <si>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</si>
  <si>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</si>
  <si>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</si>
  <si>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</si>
  <si>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</si>
  <si>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</si>
  <si>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</si>
  <si>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</si>
  <si>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</si>
  <si>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</si>
  <si>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</si>
  <si>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</si>
  <si>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</si>
  <si>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</si>
  <si>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</si>
  <si>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</si>
  <si>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</si>
  <si>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</si>
  <si>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</si>
  <si>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</si>
  <si>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</si>
  <si>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</si>
  <si>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</si>
  <si>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</si>
  <si>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</si>
  <si>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</si>
  <si>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</si>
  <si>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</si>
  <si>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</si>
  <si>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</si>
  <si>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</si>
  <si>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</si>
  <si>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</si>
  <si>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</si>
  <si>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</si>
  <si>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</si>
  <si>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</si>
  <si>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</si>
  <si>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</si>
  <si>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</si>
  <si>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</si>
  <si>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</si>
  <si>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</si>
  <si>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</si>
  <si>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</si>
  <si>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</si>
  <si>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</si>
  <si>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</si>
  <si>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</si>
  <si>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</si>
  <si>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</si>
  <si>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</si>
  <si>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</si>
  <si>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</si>
  <si>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</si>
  <si>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</si>
  <si>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</si>
  <si>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</si>
  <si>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</si>
  <si>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</si>
  <si>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</si>
  <si>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</si>
  <si>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</si>
  <si>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</si>
  <si>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</si>
  <si>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</si>
  <si>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</si>
  <si>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</si>
  <si>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</si>
  <si>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</si>
  <si>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</si>
  <si>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</si>
  <si>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</si>
  <si>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</si>
  <si>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</si>
  <si>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</si>
  <si>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</si>
  <si>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</si>
  <si>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</si>
  <si>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</si>
  <si>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</si>
  <si>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</si>
  <si>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</si>
  <si>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</si>
  <si>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</si>
  <si>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</si>
  <si>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</si>
  <si>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</si>
  <si>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</si>
  <si>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</si>
  <si>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</si>
  <si>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</si>
  <si>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</si>
  <si>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</si>
  <si>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</si>
  <si>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</si>
  <si>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</si>
  <si>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</si>
  <si>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</si>
  <si>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</si>
  <si>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</si>
  <si>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</si>
  <si>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</si>
  <si>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</si>
  <si>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</si>
  <si>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</si>
  <si>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</si>
  <si>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</si>
  <si>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</si>
  <si>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</si>
  <si>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</si>
  <si>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</si>
  <si>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</si>
  <si>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</si>
  <si>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</si>
  <si>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</si>
  <si>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</si>
  <si>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</si>
  <si>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</si>
  <si>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</si>
  <si>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</si>
  <si>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</si>
  <si>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</si>
  <si>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</si>
  <si>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</si>
  <si>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</si>
  <si>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</si>
  <si>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</si>
  <si>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</si>
  <si>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</si>
  <si>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</si>
  <si>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</si>
  <si>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</si>
  <si>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</si>
  <si>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</si>
  <si>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</si>
  <si>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</si>
  <si>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</si>
  <si>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</si>
  <si>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</si>
  <si>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</si>
  <si>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</si>
  <si>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</si>
  <si>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</si>
  <si>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</si>
  <si>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</si>
  <si>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</si>
  <si>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</si>
  <si>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</si>
  <si>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</si>
  <si>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</si>
  <si>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</si>
  <si>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</si>
  <si>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</si>
  <si>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</si>
  <si>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</si>
  <si>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</si>
  <si>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</si>
  <si>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</si>
  <si>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</si>
  <si>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</si>
  <si>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</si>
  <si>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</si>
  <si>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</si>
  <si>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</si>
  <si>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</si>
  <si>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</si>
  <si>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</si>
  <si>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</si>
  <si>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</si>
  <si>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</si>
  <si>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</si>
  <si>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</si>
  <si>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</si>
  <si>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</si>
  <si>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</si>
  <si>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</si>
  <si>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</si>
  <si>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</si>
  <si>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</si>
  <si>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</si>
  <si>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</si>
  <si>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</si>
  <si>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</si>
  <si>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</si>
  <si>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</si>
  <si>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</si>
  <si>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</si>
  <si>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</si>
  <si>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</si>
  <si>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</si>
  <si>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</si>
  <si>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</si>
  <si>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</si>
  <si>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</si>
  <si>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</si>
  <si>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</si>
  <si>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</si>
  <si>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</si>
  <si>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</si>
  <si>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</si>
  <si>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</si>
  <si>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</si>
  <si>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</si>
  <si>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</si>
  <si>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</si>
  <si>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</si>
  <si>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</si>
  <si>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</si>
  <si>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</si>
  <si>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</si>
  <si>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</si>
  <si>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</si>
  <si>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</si>
  <si>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</si>
  <si>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</si>
  <si>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</si>
  <si>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</si>
  <si>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</si>
  <si>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</si>
  <si>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</si>
  <si>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</si>
  <si>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</si>
  <si>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</si>
  <si>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</si>
  <si>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</si>
  <si>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</si>
  <si>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</si>
  <si>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</si>
  <si>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</si>
  <si>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</si>
  <si>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</si>
  <si>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</si>
  <si>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</si>
  <si>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</si>
  <si>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</si>
  <si>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</si>
  <si>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</si>
  <si>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</si>
  <si>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</si>
  <si>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</si>
  <si>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</si>
  <si>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</si>
  <si>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</si>
  <si>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</si>
  <si>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</si>
  <si>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</si>
  <si>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</si>
  <si>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</si>
  <si>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</si>
  <si>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</si>
  <si>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</si>
  <si>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</si>
  <si>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</si>
  <si>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</si>
  <si>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</si>
  <si>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</si>
  <si>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</si>
  <si>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</si>
  <si>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</si>
  <si>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</si>
  <si>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</si>
  <si>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</si>
  <si>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</si>
  <si>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</si>
  <si>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</si>
  <si>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</si>
  <si>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</si>
  <si>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</si>
  <si>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</si>
  <si>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</si>
  <si>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</si>
  <si>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</si>
  <si>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</si>
  <si>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</si>
  <si>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</si>
  <si>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</si>
  <si>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</si>
  <si>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</si>
  <si>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</si>
  <si>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</si>
  <si>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</si>
  <si>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</si>
  <si>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</si>
  <si>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</si>
  <si>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</si>
  <si>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</si>
  <si>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</si>
  <si>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</si>
  <si>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</si>
  <si>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</si>
  <si>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</si>
  <si>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</si>
  <si>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</si>
  <si>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</si>
  <si>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</si>
  <si>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</si>
  <si>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</si>
  <si>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</si>
  <si>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</si>
  <si>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</si>
  <si>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</si>
  <si>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</si>
  <si>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</si>
  <si>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</si>
  <si>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</si>
  <si>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</si>
  <si>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</si>
  <si>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</si>
  <si>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</si>
  <si>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</si>
  <si>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</si>
  <si>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</si>
  <si>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</si>
  <si>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</si>
  <si>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</si>
  <si>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</si>
  <si>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</si>
  <si>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</si>
  <si>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</si>
  <si>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</si>
  <si>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</si>
  <si>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</si>
  <si>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</si>
  <si>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</si>
  <si>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</si>
  <si>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</si>
  <si>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</si>
  <si>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</si>
  <si>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</si>
  <si>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</si>
  <si>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</si>
  <si>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</si>
  <si>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</si>
  <si>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</si>
  <si>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</si>
  <si>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</si>
  <si>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</si>
  <si>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</si>
  <si>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</si>
  <si>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</si>
  <si>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</si>
  <si>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</si>
  <si>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</si>
  <si>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</si>
  <si>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</si>
  <si>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</si>
  <si>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</si>
  <si>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</si>
  <si>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</si>
  <si>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</si>
  <si>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</si>
  <si>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</si>
  <si>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</si>
  <si>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</si>
  <si>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</si>
  <si>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</si>
  <si>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</si>
  <si>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</si>
  <si>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</si>
  <si>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</si>
  <si>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</si>
  <si>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</si>
  <si>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</si>
  <si>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</si>
  <si>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</si>
  <si>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</si>
  <si>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</si>
  <si>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</si>
  <si>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</si>
  <si>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</si>
  <si>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</si>
  <si>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</si>
  <si>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</si>
  <si>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</si>
  <si>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</si>
  <si>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</si>
  <si>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</si>
  <si>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</si>
  <si>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</si>
  <si>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</si>
  <si>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</si>
  <si>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</si>
  <si>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</si>
  <si>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</si>
  <si>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</si>
  <si>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</si>
  <si>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</si>
  <si>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</si>
  <si>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</si>
  <si>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</si>
  <si>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</si>
  <si>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</si>
  <si>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</si>
  <si>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</si>
  <si>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</si>
  <si>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</si>
  <si>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</si>
  <si>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</si>
  <si>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</si>
  <si>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</si>
  <si>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</si>
  <si>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</si>
  <si>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</si>
  <si>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</si>
  <si>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</si>
  <si>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</si>
  <si>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</si>
  <si>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</si>
  <si>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</si>
  <si>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</si>
  <si>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</si>
  <si>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</si>
  <si>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</si>
  <si>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</si>
  <si>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</si>
  <si>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</si>
  <si>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</si>
  <si>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</si>
  <si>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</si>
  <si>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</si>
  <si>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</si>
  <si>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</si>
  <si>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</si>
  <si>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</si>
  <si>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</si>
  <si>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</si>
  <si>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</si>
  <si>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</si>
  <si>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</si>
  <si>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</si>
  <si>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</si>
  <si>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</si>
  <si>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</si>
  <si>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</si>
  <si>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</si>
  <si>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</si>
  <si>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</si>
  <si>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</si>
  <si>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</si>
  <si>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</si>
  <si>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</si>
  <si>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</si>
  <si>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</si>
  <si>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</si>
  <si>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</si>
  <si>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</si>
  <si>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</si>
  <si>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</si>
  <si>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</si>
  <si>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</si>
  <si>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</si>
  <si>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</si>
  <si>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</si>
  <si>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</si>
  <si>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</si>
  <si>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</si>
  <si>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</si>
  <si>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</si>
  <si>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</si>
  <si>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</si>
  <si>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</si>
  <si>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</si>
  <si>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</si>
  <si>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</si>
  <si>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</si>
  <si>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</si>
  <si>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</si>
  <si>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</si>
  <si>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</si>
  <si>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</si>
  <si>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</si>
  <si>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</si>
  <si>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</si>
  <si>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</si>
  <si>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</si>
  <si>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</si>
  <si>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</si>
  <si>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</si>
  <si>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</si>
  <si>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</si>
  <si>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</si>
  <si>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</si>
  <si>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</si>
  <si>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</si>
  <si>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</si>
  <si>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</si>
  <si>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</si>
  <si>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</si>
  <si>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</si>
  <si>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</si>
  <si>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</si>
  <si>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</si>
  <si>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</si>
  <si>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</si>
  <si>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</si>
  <si>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</si>
  <si>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</si>
  <si>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</si>
  <si>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</si>
  <si>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</si>
  <si>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</si>
  <si>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</si>
  <si>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</si>
  <si>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</si>
  <si>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</si>
  <si>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</si>
  <si>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</si>
  <si>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</si>
  <si>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</si>
  <si>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</si>
  <si>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</si>
  <si>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</si>
  <si>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</si>
  <si>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</si>
  <si>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</si>
  <si>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</si>
  <si>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</si>
  <si>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</si>
  <si>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</si>
  <si>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</si>
  <si>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</si>
  <si>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</si>
  <si>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</si>
  <si>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</si>
  <si>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</si>
  <si>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</si>
  <si>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</si>
  <si>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</si>
  <si>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</si>
  <si>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</si>
  <si>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</si>
  <si>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</si>
  <si>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</si>
  <si>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</si>
  <si>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</si>
  <si>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</si>
  <si>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</si>
  <si>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</si>
  <si>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</si>
  <si>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</si>
  <si>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</si>
  <si>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</si>
  <si>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</si>
  <si>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</si>
  <si>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</si>
  <si>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</si>
  <si>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</si>
  <si>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</si>
  <si>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</si>
  <si>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</si>
  <si>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</si>
  <si>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</si>
  <si>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</si>
  <si>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</si>
  <si>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</si>
  <si>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</si>
  <si>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</si>
  <si>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</si>
  <si>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</si>
  <si>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</si>
  <si>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</si>
  <si>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</si>
  <si>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</si>
  <si>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</si>
  <si>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</si>
  <si>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</si>
  <si>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</si>
  <si>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</si>
  <si>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</si>
  <si>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</si>
  <si>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</si>
  <si>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</si>
  <si>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</si>
  <si>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</si>
  <si>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</si>
  <si>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</si>
  <si>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</si>
  <si>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</si>
  <si>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</si>
  <si>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</si>
  <si>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</si>
  <si>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</si>
  <si>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</si>
  <si>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</si>
  <si>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</si>
  <si>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</si>
  <si>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</si>
  <si>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</si>
  <si>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</si>
  <si>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</si>
  <si>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</si>
  <si>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</si>
  <si>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</si>
  <si>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</si>
  <si>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</si>
  <si>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</si>
  <si>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</si>
  <si>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</si>
  <si>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</si>
  <si>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</si>
  <si>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</si>
  <si>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</si>
  <si>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</si>
  <si>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</si>
  <si>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</si>
  <si>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</si>
  <si>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</si>
  <si>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</si>
  <si>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</si>
  <si>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</si>
  <si>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</si>
  <si>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</si>
  <si>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</si>
  <si>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</si>
  <si>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</si>
  <si>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</si>
  <si>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</si>
  <si>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</si>
  <si>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</si>
  <si>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</si>
  <si>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</si>
  <si>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</si>
  <si>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</si>
  <si>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</si>
  <si>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</si>
  <si>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</si>
  <si>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</si>
  <si>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</si>
  <si>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</si>
  <si>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</si>
  <si>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</si>
  <si>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</si>
  <si>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</si>
  <si>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</si>
  <si>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</si>
  <si>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</si>
  <si>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</si>
  <si>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</si>
  <si>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</si>
  <si>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</si>
  <si>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</si>
  <si>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</si>
  <si>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</si>
  <si>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</si>
  <si>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</si>
  <si>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</si>
  <si>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</si>
  <si>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</si>
  <si>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</si>
  <si>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</si>
  <si>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</si>
  <si>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</si>
  <si>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</si>
  <si>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</si>
  <si>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</si>
  <si>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</si>
  <si>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</si>
  <si>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</si>
  <si>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</si>
  <si>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</si>
  <si>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</si>
  <si>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</si>
  <si>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</si>
  <si>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</si>
  <si>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</si>
  <si>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</si>
  <si>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</si>
  <si>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</si>
  <si>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</si>
  <si>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</si>
  <si>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</si>
  <si>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</si>
  <si>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</si>
  <si>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</si>
  <si>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</si>
  <si>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</si>
  <si>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</si>
  <si>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</si>
  <si>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</si>
  <si>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</si>
  <si>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</si>
  <si>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</si>
  <si>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</si>
  <si>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</si>
  <si>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</si>
  <si>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</si>
  <si>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</si>
  <si>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</si>
  <si>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</si>
  <si>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</si>
  <si>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</si>
  <si>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</si>
  <si>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</si>
  <si>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</si>
  <si>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</si>
  <si>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</si>
  <si>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</si>
  <si>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</si>
  <si>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</si>
  <si>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</si>
  <si>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</si>
  <si>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</si>
  <si>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</si>
  <si>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</si>
  <si>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</si>
  <si>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</si>
  <si>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</si>
  <si>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</si>
  <si>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</si>
  <si>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</si>
  <si>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</si>
  <si>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</si>
  <si>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</si>
  <si>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</si>
  <si>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</si>
  <si>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</si>
  <si>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</si>
  <si>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</si>
  <si>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</si>
  <si>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</si>
  <si>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</si>
  <si>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</si>
  <si>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</si>
  <si>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</si>
  <si>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</si>
  <si>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</si>
  <si>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</si>
  <si>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</si>
  <si>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</si>
  <si>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</si>
  <si>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</si>
  <si>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</si>
  <si>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</si>
  <si>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</si>
  <si>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</si>
  <si>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</si>
  <si>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</si>
  <si>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</si>
  <si>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</si>
  <si>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</si>
  <si>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</si>
  <si>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</si>
  <si>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</si>
  <si>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</si>
  <si>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</si>
  <si>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</si>
  <si>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</si>
  <si>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</si>
  <si>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</si>
  <si>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</si>
  <si>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</si>
  <si>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</si>
  <si>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</si>
  <si>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</si>
  <si>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</si>
  <si>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</si>
  <si>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</si>
  <si>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</si>
  <si>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</si>
  <si>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</si>
  <si>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</si>
  <si>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</si>
  <si>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</si>
  <si>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</si>
  <si>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</si>
  <si>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</si>
  <si>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</si>
  <si>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</si>
  <si>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</si>
  <si>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</si>
  <si>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</si>
  <si>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</si>
  <si>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</si>
  <si>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</si>
  <si>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</si>
  <si>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</si>
  <si>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</si>
  <si>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</si>
  <si>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</si>
  <si>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</si>
  <si>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</si>
  <si>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</si>
  <si>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</si>
  <si>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</si>
  <si>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</si>
  <si>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</si>
  <si>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</si>
  <si>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</si>
  <si>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</si>
  <si>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</si>
  <si>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</si>
  <si>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</si>
  <si>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</si>
  <si>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</si>
  <si>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</si>
  <si>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</si>
  <si>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</si>
  <si>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</si>
  <si>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</si>
  <si>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</si>
  <si>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</si>
  <si>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</si>
  <si>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</si>
  <si>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</si>
  <si>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</si>
  <si>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</si>
  <si>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</si>
  <si>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</si>
  <si>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</si>
  <si>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</si>
  <si>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</si>
  <si>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</si>
  <si>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</si>
  <si>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</si>
  <si>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</si>
  <si>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</si>
  <si>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</si>
  <si>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</si>
  <si>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</si>
  <si>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</si>
  <si>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</si>
  <si>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</si>
  <si>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</si>
  <si>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</si>
  <si>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</si>
  <si>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</si>
  <si>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</si>
  <si>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</si>
  <si>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</si>
  <si>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</si>
  <si>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</si>
  <si>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</si>
  <si>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</si>
  <si>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</si>
  <si>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</si>
  <si>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</si>
  <si>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</si>
  <si>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</si>
  <si>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</si>
  <si>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</si>
  <si>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</si>
  <si>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</si>
  <si>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</si>
  <si>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</si>
  <si>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</si>
  <si>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</si>
  <si>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</si>
  <si>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</si>
  <si>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</si>
  <si>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</si>
  <si>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</si>
  <si>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</si>
  <si>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</si>
  <si>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</si>
  <si>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</si>
  <si>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</si>
  <si>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</si>
  <si>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</si>
  <si>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</si>
  <si>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</si>
  <si>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</si>
  <si>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</si>
  <si>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</si>
  <si>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</si>
  <si>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</si>
  <si>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</si>
  <si>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</si>
  <si>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</si>
  <si>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</si>
  <si>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</si>
  <si>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</si>
  <si>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</si>
  <si>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</si>
  <si>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</si>
  <si>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</si>
  <si>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</si>
  <si>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</si>
  <si>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</si>
  <si>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</si>
  <si>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</si>
  <si>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</si>
  <si>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</si>
  <si>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</si>
  <si>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</si>
  <si>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</si>
  <si>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</si>
  <si>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</si>
  <si>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</si>
  <si>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</si>
  <si>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</si>
  <si>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</si>
  <si>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</si>
  <si>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</si>
  <si>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</si>
  <si>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</si>
  <si>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</si>
  <si>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</si>
  <si>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</si>
  <si>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</si>
  <si>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</si>
  <si>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</si>
  <si>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</si>
  <si>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</si>
  <si>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</si>
  <si>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</si>
  <si>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</si>
  <si>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</si>
  <si>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</si>
  <si>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</si>
  <si>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</si>
  <si>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</si>
  <si>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</si>
  <si>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</si>
  <si>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</si>
  <si>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</si>
  <si>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</si>
  <si>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</si>
  <si>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</si>
  <si>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</si>
  <si>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</si>
  <si>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</si>
  <si>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</si>
  <si>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</si>
  <si>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</si>
  <si>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</si>
  <si>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</si>
  <si>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</si>
  <si>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</si>
  <si>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</si>
  <si>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</si>
  <si>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</si>
  <si>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</si>
  <si>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</si>
  <si>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</si>
  <si>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</si>
  <si>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</si>
  <si>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</si>
  <si>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</si>
  <si>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</si>
  <si>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</si>
  <si>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</si>
  <si>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</si>
  <si>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</si>
  <si>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</si>
  <si>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</si>
  <si>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</si>
  <si>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</si>
  <si>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</si>
  <si>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</si>
  <si>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</si>
  <si>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</si>
  <si>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</si>
  <si>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</si>
  <si>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</si>
  <si>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</si>
  <si>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</si>
  <si>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</si>
  <si>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</si>
  <si>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</si>
  <si>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</si>
  <si>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</si>
  <si>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</si>
  <si>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</si>
  <si>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</si>
  <si>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</si>
  <si>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</si>
  <si>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</si>
  <si>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</si>
  <si>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</si>
  <si>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</si>
  <si>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</si>
  <si>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</si>
  <si>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</si>
  <si>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</si>
  <si>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</si>
  <si>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</si>
  <si>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</si>
  <si>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</si>
  <si>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</si>
  <si>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</si>
  <si>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</si>
  <si>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</si>
  <si>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</si>
  <si>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</si>
  <si>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</si>
  <si>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</si>
  <si>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</si>
  <si>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</si>
  <si>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</si>
  <si>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</si>
  <si>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</si>
  <si>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</si>
  <si>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</si>
  <si>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</si>
  <si>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</si>
  <si>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</si>
  <si>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</si>
  <si>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</si>
  <si>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</si>
  <si>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</si>
  <si>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</si>
  <si>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</si>
  <si>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</si>
  <si>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</si>
  <si>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</si>
  <si>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</si>
  <si>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</si>
  <si>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</si>
  <si>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</si>
  <si>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</si>
  <si>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</si>
  <si>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</si>
  <si>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</si>
  <si>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</si>
  <si>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</si>
  <si>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</si>
  <si>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</si>
  <si>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</si>
  <si>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</si>
  <si>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</si>
  <si>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</si>
  <si>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</si>
  <si>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</si>
  <si>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</si>
  <si>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</si>
  <si>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</si>
  <si>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</si>
  <si>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</si>
  <si>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</si>
  <si>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</si>
  <si>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</si>
  <si>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</si>
  <si>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</si>
  <si>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</si>
  <si>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</si>
  <si>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</si>
  <si>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</si>
  <si>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</si>
  <si>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</si>
  <si>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</si>
  <si>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</si>
  <si>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</si>
  <si>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</si>
  <si>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</si>
  <si>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</si>
  <si>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</si>
  <si>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</si>
  <si>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</si>
  <si>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</si>
  <si>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</si>
  <si>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</si>
  <si>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</si>
  <si>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</si>
  <si>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</si>
  <si>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</si>
  <si>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</si>
  <si>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</si>
  <si>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</si>
  <si>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</si>
  <si>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</si>
  <si>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</si>
  <si>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</si>
  <si>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</si>
  <si>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</si>
  <si>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</si>
  <si>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</si>
  <si>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</si>
  <si>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</si>
  <si>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</si>
  <si>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</si>
  <si>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</si>
  <si>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</si>
  <si>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</si>
  <si>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</si>
  <si>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</si>
  <si>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</si>
  <si>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</si>
  <si>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</si>
  <si>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</si>
  <si>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</si>
  <si>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</si>
  <si>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</si>
  <si>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</si>
  <si>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</si>
  <si>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</si>
  <si>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</si>
  <si>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</si>
  <si>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</si>
  <si>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</si>
  <si>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</si>
  <si>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</si>
  <si>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</si>
  <si>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</si>
  <si>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</si>
  <si>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</si>
  <si>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</si>
  <si>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</si>
  <si>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</si>
  <si>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</si>
  <si>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</si>
  <si>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</si>
  <si>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</si>
  <si>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</si>
  <si>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</si>
  <si>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</si>
  <si>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</si>
  <si>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</si>
  <si>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</si>
  <si>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</si>
  <si>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</si>
  <si>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</si>
  <si>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</si>
  <si>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</si>
  <si>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</si>
  <si>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</si>
  <si>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</si>
  <si>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</si>
  <si>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</si>
  <si>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</si>
  <si>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</si>
  <si>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</si>
  <si>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</si>
  <si>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</si>
  <si>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</si>
  <si>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</si>
  <si>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</si>
  <si>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</si>
  <si>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</si>
  <si>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</si>
  <si>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</si>
  <si>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</si>
  <si>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</si>
  <si>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</si>
  <si>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</si>
  <si>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</si>
  <si>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</si>
  <si>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</si>
  <si>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</si>
  <si>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</si>
  <si>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</si>
  <si>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</si>
  <si>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</si>
  <si>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</si>
  <si>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</si>
  <si>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</si>
  <si>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</si>
  <si>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</si>
  <si>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</si>
  <si>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</si>
  <si>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</si>
  <si>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</si>
  <si>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</si>
  <si>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</si>
  <si>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</si>
  <si>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</si>
  <si>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</si>
  <si>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</si>
  <si>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</si>
  <si>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</si>
  <si>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</si>
  <si>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</si>
  <si>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</si>
  <si>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</si>
  <si>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</si>
  <si>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</si>
  <si>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</si>
  <si>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</si>
  <si>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</si>
  <si>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</si>
  <si>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</si>
  <si>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</si>
  <si>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</si>
  <si>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</si>
  <si>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</si>
  <si>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</si>
  <si>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</si>
  <si>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</si>
  <si>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</si>
  <si>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</si>
  <si>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</si>
  <si>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</si>
  <si>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</si>
  <si>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</si>
  <si>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</si>
  <si>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</si>
  <si>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</si>
  <si>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</si>
  <si>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</si>
  <si>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</si>
  <si>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</si>
  <si>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</si>
  <si>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</si>
  <si>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</si>
  <si>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</si>
  <si>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</si>
  <si>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</si>
  <si>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</si>
  <si>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</si>
  <si>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</si>
  <si>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</si>
  <si>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</si>
  <si>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</si>
  <si>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</si>
  <si>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</si>
  <si>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</si>
  <si>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</si>
  <si>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</si>
  <si>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</si>
  <si>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</si>
  <si>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</si>
  <si>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</si>
  <si>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</si>
  <si>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</si>
  <si>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</si>
  <si>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</si>
  <si>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</si>
  <si>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</si>
  <si>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</si>
  <si>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</si>
  <si>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</si>
  <si>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</si>
  <si>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</si>
  <si>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</si>
  <si>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</si>
  <si>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</si>
  <si>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</si>
  <si>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</si>
  <si>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</si>
  <si>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</si>
  <si>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</si>
  <si>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</si>
  <si>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</si>
  <si>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</si>
  <si>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</si>
  <si>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</si>
  <si>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</si>
  <si>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</si>
  <si>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</si>
  <si>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</si>
  <si>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</si>
  <si>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</si>
  <si>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</si>
  <si>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</si>
  <si>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</si>
  <si>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</si>
  <si>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</si>
  <si>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</si>
  <si>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</si>
  <si>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</si>
  <si>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</si>
  <si>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</si>
  <si>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</si>
  <si>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</si>
  <si>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</si>
  <si>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</si>
  <si>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</si>
  <si>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</si>
  <si>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</si>
  <si>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</si>
  <si>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</si>
  <si>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</si>
  <si>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</si>
  <si>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</si>
  <si>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</si>
  <si>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</si>
  <si>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</si>
  <si>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</si>
  <si>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</si>
  <si>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</si>
  <si>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</si>
  <si>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</si>
  <si>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</si>
  <si>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</si>
  <si>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</si>
  <si>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</si>
  <si>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</si>
  <si>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</si>
  <si>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</si>
  <si>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</si>
  <si>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</si>
  <si>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</si>
  <si>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</si>
  <si>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</si>
  <si>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</si>
  <si>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</si>
  <si>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</si>
  <si>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</si>
  <si>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</si>
  <si>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</si>
  <si>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</si>
  <si>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</si>
  <si>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</si>
  <si>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</si>
  <si>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</si>
  <si>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</si>
  <si>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</si>
  <si>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</si>
  <si>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</si>
  <si>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</si>
  <si>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</si>
  <si>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</si>
  <si>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</si>
  <si>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</si>
  <si>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</si>
  <si>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</si>
  <si>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</si>
  <si>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</si>
  <si>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</si>
  <si>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</si>
  <si>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</si>
  <si>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</si>
  <si>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</si>
  <si>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</si>
  <si>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</si>
  <si>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</si>
  <si>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</si>
  <si>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</si>
  <si>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</si>
  <si>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</si>
  <si>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</si>
  <si>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</si>
  <si>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</si>
  <si>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</si>
  <si>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</si>
  <si>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</si>
  <si>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</si>
  <si>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</si>
  <si>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</si>
  <si>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</si>
  <si>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</si>
  <si>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</si>
  <si>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</si>
  <si>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</si>
  <si>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</si>
  <si>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</si>
  <si>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</si>
  <si>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</si>
  <si>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</si>
  <si>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</si>
  <si>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</si>
  <si>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</si>
  <si>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</si>
  <si>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</si>
  <si>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</si>
  <si>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</si>
  <si>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</si>
  <si>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</si>
  <si>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</si>
  <si>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</si>
  <si>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</si>
  <si>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</si>
  <si>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</si>
  <si>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</si>
  <si>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</si>
  <si>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</si>
  <si>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</si>
  <si>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</si>
  <si>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</si>
  <si>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</si>
  <si>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</si>
  <si>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</si>
  <si>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</si>
  <si>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</si>
  <si>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</si>
  <si>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</si>
  <si>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</si>
  <si>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</si>
  <si>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</si>
  <si>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</si>
  <si>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</si>
  <si>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</si>
  <si>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</si>
  <si>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</si>
  <si>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</si>
  <si>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</si>
  <si>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</si>
  <si>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</si>
  <si>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</si>
  <si>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</si>
  <si>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</si>
  <si>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</si>
  <si>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</si>
  <si>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</si>
  <si>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</si>
  <si>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</si>
  <si>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</si>
  <si>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</si>
  <si>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</si>
  <si>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</si>
  <si>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</si>
  <si>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</si>
  <si>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</si>
  <si>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</si>
  <si>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</si>
  <si>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</si>
  <si>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</si>
  <si>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</si>
  <si>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</si>
  <si>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</si>
  <si>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</si>
  <si>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</si>
  <si>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</si>
  <si>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</si>
  <si>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</si>
  <si>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</si>
  <si>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</si>
  <si>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</si>
  <si>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</si>
  <si>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</si>
  <si>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</si>
  <si>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</si>
  <si>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</si>
  <si>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</si>
  <si>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</si>
  <si>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</si>
  <si>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</si>
  <si>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</si>
  <si>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</si>
  <si>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</si>
  <si>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</si>
  <si>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</si>
  <si>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</si>
  <si>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</si>
  <si>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</si>
  <si>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</si>
  <si>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</si>
  <si>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</si>
  <si>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</si>
  <si>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</si>
  <si>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</si>
  <si>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</si>
  <si>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</si>
  <si>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</si>
  <si>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</si>
  <si>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</si>
  <si>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</si>
  <si>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</si>
  <si>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</si>
  <si>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</si>
  <si>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</si>
  <si>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</si>
  <si>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</si>
  <si>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</si>
  <si>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</si>
  <si>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</si>
  <si>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</si>
  <si>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</si>
  <si>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</si>
  <si>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</si>
  <si>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</si>
  <si>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</si>
  <si>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</si>
  <si>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</si>
  <si>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</si>
  <si>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</si>
  <si>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</si>
  <si>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</si>
  <si>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</si>
  <si>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</si>
  <si>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</si>
  <si>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</si>
  <si>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</si>
  <si>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</si>
  <si>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</si>
  <si>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</si>
  <si>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</si>
  <si>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</si>
  <si>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</si>
  <si>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</si>
  <si>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</si>
  <si>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</si>
  <si>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</si>
  <si>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</si>
  <si>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</si>
  <si>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</si>
  <si>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</si>
  <si>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</si>
  <si>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</si>
  <si>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</si>
  <si>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</si>
  <si>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</si>
  <si>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</si>
  <si>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</si>
  <si>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</si>
  <si>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</si>
  <si>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</si>
  <si>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</si>
  <si>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</si>
  <si>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</si>
  <si>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</si>
  <si>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</si>
  <si>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</si>
  <si>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</si>
  <si>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</si>
  <si>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</si>
  <si>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</si>
  <si>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</si>
  <si>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</si>
  <si>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</si>
  <si>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</si>
  <si>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</si>
  <si>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</si>
  <si>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</si>
  <si>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</si>
  <si>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</si>
  <si>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</si>
  <si>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</si>
  <si>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</si>
  <si>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</si>
  <si>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</si>
  <si>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</si>
  <si>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</si>
  <si>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</si>
  <si>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</si>
  <si>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</si>
  <si>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</si>
  <si>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</si>
  <si>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</si>
  <si>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</si>
  <si>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</si>
  <si>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</si>
  <si>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</si>
  <si>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</si>
  <si>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</si>
  <si>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</si>
  <si>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</si>
  <si>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</si>
  <si>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</si>
  <si>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</si>
  <si>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</si>
  <si>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</si>
  <si>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</si>
  <si>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</si>
  <si>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</si>
  <si>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</si>
  <si>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</si>
  <si>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</si>
  <si>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</si>
  <si>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</si>
  <si>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</si>
  <si>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</si>
  <si>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</si>
  <si>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</si>
  <si>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</si>
  <si>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</si>
  <si>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</si>
  <si>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</si>
  <si>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</si>
  <si>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</si>
  <si>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</si>
  <si>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</si>
  <si>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</si>
  <si>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</si>
  <si>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</si>
  <si>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</si>
  <si>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</si>
  <si>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</si>
  <si>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</si>
  <si>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</si>
  <si>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</si>
  <si>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</si>
  <si>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</si>
  <si>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</si>
  <si>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</si>
  <si>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</si>
  <si>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</si>
  <si>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</si>
  <si>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</si>
  <si>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</si>
  <si>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</si>
  <si>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</si>
  <si>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</si>
  <si>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</si>
  <si>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</si>
  <si>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</si>
  <si>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</si>
  <si>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</si>
  <si>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</si>
  <si>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</si>
  <si>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</si>
  <si>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</si>
  <si>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</si>
  <si>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</si>
  <si>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</si>
  <si>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</si>
  <si>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</si>
  <si>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</si>
  <si>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</si>
  <si>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</si>
  <si>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</si>
  <si>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</si>
  <si>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</si>
  <si>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</si>
  <si>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</si>
  <si>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</si>
  <si>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</si>
  <si>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</si>
  <si>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</si>
  <si>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</si>
  <si>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</si>
  <si>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</si>
  <si>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</si>
  <si>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</si>
  <si>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</si>
  <si>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</si>
  <si>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</si>
  <si>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</si>
  <si>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</si>
  <si>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</si>
  <si>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</si>
  <si>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</si>
  <si>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</si>
  <si>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</si>
  <si>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</si>
  <si>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</si>
  <si>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</si>
  <si>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</si>
  <si>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</si>
  <si>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</si>
  <si>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</si>
  <si>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</si>
  <si>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</si>
  <si>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</si>
  <si>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</si>
  <si>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</si>
  <si>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</si>
  <si>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</si>
  <si>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</si>
  <si>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</si>
  <si>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</si>
  <si>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</si>
  <si>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</si>
  <si>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</si>
  <si>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</si>
  <si>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</si>
  <si>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</si>
  <si>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</si>
  <si>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</si>
  <si>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</si>
  <si>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</si>
  <si>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</si>
  <si>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</si>
  <si>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</si>
  <si>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</si>
  <si>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</si>
  <si>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</si>
  <si>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</si>
  <si>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</si>
  <si>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</si>
  <si>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</si>
  <si>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</si>
  <si>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</si>
  <si>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</si>
  <si>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</si>
  <si>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</si>
  <si>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</si>
  <si>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</si>
  <si>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</si>
  <si>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</si>
  <si>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</si>
  <si>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</si>
  <si>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</si>
  <si>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</si>
  <si>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</si>
  <si>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</si>
  <si>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</si>
  <si>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</si>
  <si>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</si>
  <si>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</si>
  <si>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</si>
  <si>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</si>
  <si>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</si>
  <si>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</si>
  <si>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</si>
  <si>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</si>
  <si>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</si>
  <si>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</si>
  <si>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</si>
  <si>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</si>
  <si>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</si>
  <si>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</si>
  <si>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</si>
  <si>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</si>
  <si>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</si>
  <si>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</si>
  <si>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</si>
  <si>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</si>
  <si>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</si>
  <si>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</si>
  <si>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</si>
  <si>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</si>
  <si>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</si>
  <si>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</si>
  <si>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</si>
  <si>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</si>
  <si>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</si>
  <si>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</si>
  <si>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</si>
  <si>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</si>
  <si>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</si>
  <si>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</si>
  <si>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</si>
  <si>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</si>
  <si>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</si>
  <si>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</si>
  <si>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</si>
  <si>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</si>
  <si>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</si>
  <si>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</si>
  <si>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</si>
  <si>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</si>
  <si>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</si>
  <si>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</si>
  <si>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</si>
  <si>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</si>
  <si>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</si>
  <si>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</si>
  <si>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</si>
  <si>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</si>
  <si>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</si>
  <si>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</si>
  <si>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</si>
  <si>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</si>
  <si>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</si>
  <si>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</si>
  <si>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</si>
  <si>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</si>
  <si>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</si>
  <si>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</si>
  <si>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</si>
  <si>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</si>
  <si>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</si>
  <si>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</si>
  <si>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</si>
  <si>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</si>
  <si>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</si>
  <si>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</si>
  <si>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</si>
  <si>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</si>
  <si>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</si>
  <si>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</si>
  <si>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</si>
  <si>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</si>
  <si>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</si>
  <si>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</si>
  <si>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</si>
  <si>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</si>
  <si>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</si>
  <si>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</si>
  <si>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</si>
  <si>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</si>
  <si>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</si>
  <si>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</si>
  <si>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</si>
  <si>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</si>
  <si>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</si>
  <si>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</si>
  <si>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</si>
  <si>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</si>
  <si>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</si>
  <si>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</si>
  <si>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</si>
  <si>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</si>
  <si>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</si>
  <si>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</si>
  <si>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</si>
  <si>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</si>
  <si>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</si>
  <si>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</si>
  <si>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</si>
  <si>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</si>
  <si>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</si>
  <si>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</si>
  <si>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</si>
  <si>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</si>
  <si>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</si>
  <si>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</si>
  <si>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</si>
  <si>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</si>
  <si>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</si>
  <si>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</si>
  <si>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</si>
  <si>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</si>
  <si>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</si>
  <si>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</si>
  <si>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</si>
  <si>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</si>
  <si>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</si>
  <si>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</si>
  <si>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</si>
  <si>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</si>
  <si>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</si>
  <si>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</si>
  <si>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</si>
  <si>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</si>
  <si>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</si>
  <si>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</si>
  <si>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</si>
  <si>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</si>
  <si>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</si>
  <si>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</si>
  <si>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</si>
  <si>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</si>
  <si>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</si>
  <si>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</si>
  <si>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</si>
  <si>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</si>
  <si>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</si>
  <si>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</si>
  <si>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</si>
  <si>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</si>
  <si>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</si>
  <si>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</si>
  <si>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</si>
  <si>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</si>
  <si>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</si>
  <si>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</si>
  <si>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</si>
  <si>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</si>
  <si>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</si>
  <si>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</si>
  <si>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</si>
  <si>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</si>
  <si>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</si>
  <si>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</si>
  <si>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</si>
  <si>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</si>
  <si>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</si>
  <si>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</si>
  <si>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</si>
  <si>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</si>
  <si>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</si>
  <si>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</si>
  <si>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</si>
  <si>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</si>
  <si>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</si>
  <si>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</si>
  <si>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</si>
  <si>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</si>
  <si>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</si>
  <si>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</si>
  <si>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</si>
  <si>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</si>
  <si>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</si>
  <si>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</si>
  <si>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</si>
  <si>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</si>
  <si>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</si>
  <si>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</si>
  <si>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</si>
  <si>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</si>
  <si>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</si>
  <si>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</si>
  <si>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</si>
  <si>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</si>
  <si>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</si>
  <si>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</si>
  <si>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</si>
  <si>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</si>
  <si>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</si>
  <si>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</si>
  <si>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</si>
  <si>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</si>
  <si>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</si>
  <si>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</si>
  <si>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</si>
  <si>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</si>
  <si>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</si>
  <si>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</si>
  <si>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</si>
  <si>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</si>
  <si>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</si>
  <si>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</si>
  <si>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</si>
  <si>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</si>
  <si>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</si>
  <si>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</si>
  <si>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</si>
  <si>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</si>
  <si>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</si>
  <si>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</si>
  <si>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</si>
  <si>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</si>
  <si>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</si>
  <si>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</si>
  <si>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</si>
  <si>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</si>
  <si>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</si>
  <si>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</si>
  <si>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</si>
  <si>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</si>
  <si>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</si>
  <si>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</si>
  <si>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</si>
  <si>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</si>
  <si>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</si>
  <si>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</si>
  <si>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</si>
  <si>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</si>
  <si>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</si>
  <si>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</si>
  <si>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</si>
  <si>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</si>
  <si>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</si>
  <si>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</si>
  <si>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</si>
  <si>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</si>
  <si>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</si>
  <si>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</si>
  <si>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</si>
  <si>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</si>
  <si>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</si>
  <si>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</si>
  <si>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</si>
  <si>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</si>
  <si>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</si>
  <si>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</si>
  <si>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</si>
  <si>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</si>
  <si>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</si>
  <si>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</si>
  <si>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</si>
  <si>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</si>
  <si>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</si>
  <si>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</si>
  <si>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</si>
  <si>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</si>
  <si>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</si>
  <si>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</si>
  <si>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</si>
  <si>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</si>
  <si>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</si>
  <si>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</si>
  <si>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</si>
  <si>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</si>
  <si>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</si>
  <si>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</si>
  <si>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</si>
  <si>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</si>
  <si>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</si>
  <si>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</si>
  <si>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</si>
  <si>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</si>
  <si>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</si>
  <si>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</si>
  <si>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</si>
  <si>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</si>
  <si>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</si>
  <si>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</si>
  <si>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</si>
  <si>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</si>
  <si>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</si>
  <si>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</si>
  <si>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</si>
  <si>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</si>
  <si>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</si>
  <si>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</si>
  <si>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</si>
  <si>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</si>
  <si>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</si>
  <si>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</si>
  <si>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</si>
  <si>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</si>
  <si>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</si>
  <si>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</si>
  <si>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</si>
  <si>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</si>
  <si>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</si>
  <si>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</si>
  <si>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</si>
  <si>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</si>
  <si>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</si>
  <si>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</si>
  <si>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</si>
  <si>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</si>
  <si>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</si>
  <si>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</si>
  <si>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</si>
  <si>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</si>
  <si>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</si>
  <si>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</si>
  <si>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</si>
  <si>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</si>
  <si>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</si>
  <si>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</si>
  <si>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</si>
  <si>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</si>
  <si>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</si>
  <si>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</si>
  <si>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</si>
  <si>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</si>
  <si>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</si>
  <si>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</si>
  <si>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</si>
  <si>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</si>
  <si>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</si>
  <si>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</si>
  <si>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</si>
  <si>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</si>
  <si>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</si>
  <si>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</si>
  <si>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</si>
  <si>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</si>
  <si>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</si>
  <si>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</si>
  <si>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</si>
  <si>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</si>
  <si>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</si>
  <si>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</si>
  <si>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</si>
  <si>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</si>
  <si>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</si>
  <si>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</si>
  <si>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</si>
  <si>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</si>
  <si>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</si>
  <si>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</si>
  <si>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</si>
  <si>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</si>
  <si>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</si>
  <si>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</si>
  <si>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</si>
  <si>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</si>
  <si>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</si>
  <si>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</si>
  <si>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</si>
  <si>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</si>
  <si>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</si>
  <si>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</si>
  <si>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</si>
  <si>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</si>
  <si>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</si>
  <si>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</si>
  <si>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</si>
  <si>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</si>
  <si>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</si>
  <si>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</si>
  <si>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</si>
  <si>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</si>
  <si>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</si>
  <si>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</si>
  <si>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</si>
  <si>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</si>
  <si>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</si>
  <si>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</si>
  <si>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</si>
  <si>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</si>
  <si>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</si>
  <si>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</si>
  <si>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</si>
  <si>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</si>
  <si>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</si>
  <si>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</si>
  <si>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</si>
  <si>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</si>
  <si>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</si>
  <si>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</si>
  <si>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</si>
  <si>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</si>
  <si>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</si>
  <si>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</si>
  <si>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</si>
  <si>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</si>
  <si>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</si>
  <si>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</si>
  <si>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</si>
  <si>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</si>
  <si>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</si>
  <si>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</si>
  <si>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</si>
  <si>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</si>
  <si>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</si>
  <si>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</si>
  <si>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</si>
  <si>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</si>
  <si>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</si>
  <si>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</si>
  <si>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</si>
  <si>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</si>
  <si>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</si>
  <si>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</si>
  <si>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</si>
  <si>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</si>
  <si>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</si>
  <si>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</si>
  <si>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</si>
  <si>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</si>
  <si>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</si>
  <si>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</si>
  <si>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</si>
  <si>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</si>
  <si>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</si>
  <si>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</si>
  <si>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</si>
  <si>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</si>
  <si>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</si>
  <si>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</si>
  <si>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</si>
  <si>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</si>
  <si>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</si>
  <si>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</si>
  <si>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</si>
  <si>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</si>
  <si>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</si>
  <si>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</si>
  <si>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</si>
  <si>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</si>
  <si>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</si>
  <si>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</si>
  <si>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</si>
  <si>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</si>
  <si>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</si>
  <si>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</si>
  <si>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</si>
  <si>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</si>
  <si>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</si>
  <si>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</si>
  <si>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</si>
  <si>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</si>
  <si>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</si>
  <si>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</si>
  <si>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</si>
  <si>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</si>
  <si>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</si>
  <si>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</si>
  <si>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</si>
  <si>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</si>
  <si>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</si>
  <si>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</si>
  <si>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</si>
  <si>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</si>
  <si>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</si>
  <si>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</si>
  <si>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</si>
  <si>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</si>
  <si>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</si>
  <si>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</si>
  <si>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</si>
  <si>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</si>
  <si>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</si>
  <si>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</si>
  <si>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</si>
  <si>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</si>
  <si>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</si>
  <si>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</si>
  <si>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</si>
  <si>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</si>
  <si>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</si>
  <si>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</si>
  <si>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</si>
  <si>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</si>
  <si>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</si>
  <si>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</si>
  <si>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</si>
  <si>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</si>
  <si>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</si>
  <si>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</si>
  <si>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</si>
  <si>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</si>
  <si>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</si>
  <si>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</si>
  <si>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</si>
  <si>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</si>
  <si>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</si>
  <si>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</si>
  <si>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</si>
  <si>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</si>
  <si>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</si>
  <si>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</si>
  <si>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</si>
  <si>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</si>
  <si>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</si>
  <si>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</si>
  <si>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</si>
  <si>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</si>
  <si>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</si>
  <si>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</si>
  <si>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</si>
  <si>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</si>
  <si>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</si>
  <si>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</si>
  <si>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</si>
  <si>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</si>
  <si>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</si>
  <si>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</si>
  <si>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</si>
  <si>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</si>
  <si>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</si>
  <si>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</si>
  <si>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</si>
  <si>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</si>
  <si>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</si>
  <si>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</si>
  <si>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</si>
  <si>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</si>
  <si>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</si>
  <si>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</si>
  <si>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</si>
  <si>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</si>
  <si>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</si>
  <si>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</si>
  <si>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</si>
  <si>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</si>
  <si>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</si>
  <si>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</si>
  <si>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</si>
  <si>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</si>
  <si>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</si>
  <si>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</si>
  <si>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</si>
  <si>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</si>
  <si>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</si>
  <si>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</si>
  <si>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</si>
  <si>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</si>
  <si>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</si>
  <si>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</si>
  <si>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</si>
  <si>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</si>
  <si>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</si>
  <si>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</si>
  <si>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</si>
  <si>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</si>
  <si>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</si>
  <si>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</si>
  <si>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</si>
  <si>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</si>
  <si>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</si>
  <si>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</si>
  <si>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</si>
  <si>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</si>
  <si>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</si>
  <si>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</si>
  <si>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</si>
  <si>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</si>
  <si>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</si>
  <si>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</si>
  <si>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</si>
  <si>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</si>
  <si>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</si>
  <si>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</si>
  <si>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</si>
  <si>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</si>
  <si>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</si>
  <si>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</si>
  <si>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</si>
  <si>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</si>
  <si>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</si>
  <si>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</si>
  <si>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</si>
  <si>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</si>
  <si>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</si>
  <si>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</si>
  <si>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</si>
  <si>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</si>
  <si>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</si>
  <si>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</si>
  <si>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</si>
  <si>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</si>
  <si>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</si>
  <si>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</si>
  <si>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</si>
  <si>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</si>
  <si>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</si>
  <si>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</si>
  <si>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</si>
  <si>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</si>
  <si>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</si>
  <si>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</si>
  <si>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</si>
  <si>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</si>
  <si>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</si>
  <si>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</si>
  <si>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</si>
  <si>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</si>
  <si>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</si>
  <si>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</si>
  <si>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</si>
  <si>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</si>
  <si>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</si>
  <si>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</si>
  <si>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</si>
  <si>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</si>
  <si>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</si>
  <si>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</si>
  <si>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</si>
  <si>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</si>
  <si>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</si>
  <si>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</si>
  <si>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</si>
  <si>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</si>
  <si>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</si>
  <si>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</si>
  <si>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</si>
  <si>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</si>
  <si>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</si>
  <si>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</si>
  <si>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</si>
  <si>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</si>
  <si>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</si>
  <si>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</si>
  <si>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</si>
  <si>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</si>
  <si>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</si>
  <si>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</si>
  <si>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</si>
  <si>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</si>
  <si>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</si>
  <si>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</si>
  <si>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</si>
  <si>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</si>
  <si>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</si>
  <si>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</si>
  <si>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</si>
  <si>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</si>
  <si>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</si>
  <si>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</si>
  <si>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</si>
  <si>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</si>
  <si>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</si>
  <si>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</si>
  <si>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</si>
  <si>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</si>
  <si>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</si>
  <si>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</si>
  <si>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</si>
  <si>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</si>
  <si>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</si>
  <si>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</si>
  <si>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</si>
  <si>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</si>
  <si>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</si>
  <si>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</si>
  <si>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</si>
  <si>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</si>
  <si>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</si>
  <si>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</si>
  <si>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</si>
  <si>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</si>
  <si>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</si>
  <si>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</si>
  <si>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</si>
  <si>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</si>
  <si>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</si>
  <si>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</si>
  <si>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</si>
  <si>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</si>
  <si>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</si>
  <si>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</si>
  <si>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</si>
  <si>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</si>
  <si>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</si>
  <si>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</si>
  <si>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</si>
  <si>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</si>
  <si>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</si>
  <si>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</si>
  <si>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</si>
  <si>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</si>
  <si>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</si>
  <si>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</si>
  <si>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</si>
  <si>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</si>
  <si>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</si>
  <si>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</si>
  <si>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</si>
  <si>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</si>
  <si>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</si>
  <si>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</si>
  <si>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</si>
  <si>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</si>
  <si>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</si>
  <si>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</si>
  <si>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</si>
  <si>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</si>
  <si>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</si>
  <si>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</si>
  <si>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</si>
  <si>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</si>
  <si>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</si>
  <si>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</si>
  <si>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</si>
  <si>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</si>
  <si>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</si>
  <si>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</si>
  <si>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</si>
  <si>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</si>
  <si>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</si>
  <si>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</si>
  <si>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</si>
  <si>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</si>
  <si>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</si>
  <si>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</si>
  <si>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</si>
  <si>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</si>
  <si>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</si>
  <si>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</si>
  <si>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</si>
  <si>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</si>
  <si>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</si>
  <si>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</si>
  <si>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</si>
  <si>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</si>
  <si>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</si>
  <si>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</si>
  <si>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</si>
  <si>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</si>
  <si>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</si>
  <si>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</si>
  <si>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</si>
  <si>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</si>
  <si>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</si>
  <si>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</si>
  <si>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</si>
  <si>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</si>
  <si>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</si>
  <si>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</si>
  <si>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</si>
  <si>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</si>
  <si>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</si>
  <si>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</si>
  <si>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</si>
  <si>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</si>
  <si>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</si>
  <si>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</si>
  <si>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</si>
  <si>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</si>
  <si>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</si>
  <si>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</si>
  <si>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</si>
  <si>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</si>
  <si>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</si>
  <si>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</si>
  <si>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</si>
  <si>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</si>
  <si>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</si>
  <si>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</si>
  <si>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</si>
  <si>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</si>
  <si>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</si>
  <si>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</si>
  <si>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</si>
  <si>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</si>
  <si>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</si>
  <si>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</si>
  <si>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</si>
  <si>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</si>
  <si>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</si>
  <si>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</si>
  <si>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</si>
  <si>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</si>
  <si>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</si>
  <si>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</si>
  <si>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</si>
  <si>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</si>
  <si>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</si>
  <si>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</si>
  <si>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</si>
  <si>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</si>
  <si>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</si>
  <si>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</si>
  <si>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</si>
  <si>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</si>
  <si>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</si>
  <si>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</si>
  <si>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</si>
  <si>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</si>
  <si>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</si>
  <si>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</si>
  <si>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</si>
  <si>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</si>
  <si>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</si>
  <si>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</si>
  <si>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</si>
  <si>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</si>
  <si>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</si>
  <si>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</si>
  <si>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</si>
  <si>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</si>
  <si>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</si>
  <si>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</si>
  <si>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</si>
  <si>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</si>
  <si>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</si>
  <si>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</si>
  <si>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</si>
  <si>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</si>
  <si>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</si>
  <si>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</si>
  <si>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</si>
  <si>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</si>
  <si>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</si>
  <si>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</si>
  <si>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</si>
  <si>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</si>
  <si>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</si>
  <si>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</si>
  <si>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</si>
  <si>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</si>
  <si>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</si>
  <si>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</si>
  <si>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</si>
  <si>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</si>
  <si>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</si>
  <si>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</si>
  <si>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</si>
  <si>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</si>
  <si>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</si>
  <si>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</si>
  <si>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</si>
  <si>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</si>
  <si>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</si>
  <si>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</si>
  <si>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</si>
  <si>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</si>
  <si>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</si>
  <si>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</si>
  <si>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</si>
  <si>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</si>
  <si>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</si>
  <si>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</si>
  <si>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</si>
  <si>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</si>
  <si>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</si>
  <si>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</si>
  <si>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</si>
  <si>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</si>
  <si>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</si>
  <si>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</si>
  <si>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</si>
  <si>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</si>
  <si>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</si>
  <si>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</si>
  <si>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</si>
  <si>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</si>
  <si>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</si>
  <si>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</si>
  <si>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</si>
  <si>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</si>
  <si>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</si>
  <si>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</si>
  <si>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</si>
  <si>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</si>
  <si>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</si>
  <si>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</si>
  <si>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</si>
  <si>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</si>
  <si>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</si>
  <si>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</si>
  <si>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</si>
  <si>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</si>
  <si>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</si>
  <si>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</si>
  <si>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</si>
  <si>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</si>
  <si>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</si>
  <si>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</si>
  <si>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</si>
  <si>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</si>
  <si>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</si>
  <si>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</si>
  <si>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</si>
  <si>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</si>
  <si>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</si>
  <si>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</si>
  <si>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</si>
  <si>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</si>
  <si>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</si>
  <si>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</si>
  <si>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</si>
  <si>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</si>
  <si>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</si>
  <si>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</si>
  <si>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</si>
  <si>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</si>
  <si>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</si>
  <si>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</si>
  <si>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</si>
  <si>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</si>
  <si>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</si>
  <si>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</si>
  <si>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</si>
  <si>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</si>
  <si>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</si>
  <si>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</si>
  <si>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</si>
  <si>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</si>
  <si>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</si>
  <si>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</si>
  <si>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</si>
  <si>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</si>
  <si>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</si>
  <si>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</si>
  <si>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</si>
  <si>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</si>
  <si>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</si>
  <si>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</si>
  <si>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</si>
  <si>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</si>
  <si>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</si>
  <si>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</si>
  <si>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</si>
  <si>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</si>
  <si>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</si>
  <si>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</si>
  <si>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</si>
  <si>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</si>
  <si>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</si>
  <si>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</si>
  <si>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</si>
  <si>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</si>
  <si>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</si>
  <si>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</si>
  <si>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</si>
  <si>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</si>
  <si>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</si>
  <si>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</si>
  <si>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</si>
  <si>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</si>
  <si>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</si>
  <si>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</si>
  <si>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</si>
  <si>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</si>
  <si>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</si>
  <si>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</si>
  <si>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</si>
  <si>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</si>
  <si>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</si>
  <si>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</si>
  <si>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</si>
  <si>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</si>
  <si>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</si>
  <si>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</si>
  <si>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</si>
  <si>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</si>
  <si>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</si>
  <si>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</si>
  <si>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</si>
  <si>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</si>
  <si>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</si>
  <si>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</si>
  <si>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</si>
  <si>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</si>
  <si>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</si>
  <si>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</si>
  <si>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</si>
  <si>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</si>
  <si>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</si>
  <si>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</si>
  <si>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</si>
  <si>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</si>
  <si>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</si>
  <si>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</si>
  <si>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</si>
  <si>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</si>
  <si>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</si>
  <si>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</si>
  <si>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</si>
  <si>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</si>
  <si>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</si>
  <si>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</si>
  <si>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</si>
  <si>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</si>
  <si>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</si>
  <si>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</si>
  <si>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</si>
  <si>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</si>
  <si>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</si>
  <si>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</si>
  <si>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</si>
  <si>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</si>
  <si>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</si>
  <si>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</si>
  <si>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</si>
  <si>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</si>
  <si>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</si>
  <si>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</si>
  <si>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</si>
  <si>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</si>
  <si>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</si>
  <si>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</si>
  <si>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</si>
  <si>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</si>
  <si>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</si>
  <si>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</si>
  <si>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</si>
  <si>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</si>
  <si>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</si>
  <si>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</si>
  <si>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</si>
  <si>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</si>
  <si>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</si>
  <si>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</si>
  <si>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</si>
  <si>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</si>
  <si>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</si>
  <si>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</si>
  <si>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</si>
  <si>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</si>
  <si>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</si>
  <si>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</si>
  <si>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</si>
  <si>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</si>
  <si>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</si>
  <si>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</si>
  <si>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</si>
  <si>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</si>
  <si>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</si>
  <si>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</si>
  <si>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</si>
  <si>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</si>
  <si>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</si>
  <si>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</si>
  <si>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</si>
  <si>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</si>
  <si>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</si>
  <si>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</si>
  <si>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</si>
  <si>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</si>
  <si>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</si>
  <si>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</si>
  <si>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</si>
  <si>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</si>
  <si>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</si>
  <si>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</si>
  <si>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</si>
  <si>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</si>
  <si>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</si>
  <si>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</si>
  <si>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</si>
  <si>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</si>
  <si>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</si>
  <si>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</si>
  <si>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</si>
  <si>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</si>
  <si>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</si>
  <si>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</si>
  <si>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</si>
  <si>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</si>
  <si>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</si>
  <si>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</si>
  <si>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</si>
  <si>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</si>
  <si>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</si>
  <si>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</si>
  <si>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</si>
  <si>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</si>
  <si>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</si>
  <si>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</si>
  <si>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</si>
  <si>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</si>
  <si>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</si>
  <si>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</si>
  <si>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</si>
  <si>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</si>
  <si>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</si>
  <si>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</si>
  <si>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</si>
  <si>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</si>
  <si>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</si>
  <si>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</si>
  <si>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</si>
  <si>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</si>
  <si>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</si>
  <si>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</si>
  <si>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</si>
  <si>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</si>
  <si>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</si>
  <si>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</si>
  <si>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</si>
  <si>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</si>
  <si>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</si>
  <si>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</si>
  <si>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</si>
  <si>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</si>
  <si>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</si>
  <si>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</si>
  <si>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</si>
  <si>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</si>
  <si>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</si>
  <si>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</si>
  <si>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</si>
  <si>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</si>
  <si>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</si>
  <si>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</si>
  <si>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</si>
  <si>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</si>
  <si>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</si>
  <si>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</si>
  <si>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</si>
  <si>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</si>
  <si>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</si>
  <si>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</si>
  <si>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</si>
  <si>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</si>
  <si>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</si>
  <si>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</si>
  <si>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</si>
  <si>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</si>
  <si>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</si>
  <si>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</si>
  <si>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</si>
  <si>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</si>
  <si>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</si>
  <si>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</si>
  <si>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</si>
  <si>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</si>
  <si>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</si>
  <si>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</si>
  <si>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</si>
  <si>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</si>
  <si>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</si>
  <si>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</si>
  <si>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</si>
  <si>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</si>
  <si>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</si>
  <si>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</si>
  <si>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</si>
  <si>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</si>
  <si>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</si>
  <si>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</si>
  <si>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</si>
  <si>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</si>
  <si>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</si>
  <si>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</si>
  <si>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</si>
  <si>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</si>
  <si>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</si>
  <si>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</si>
  <si>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</si>
  <si>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</si>
  <si>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</si>
  <si>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</si>
  <si>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</si>
  <si>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</si>
  <si>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</si>
  <si>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</si>
  <si>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</si>
  <si>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</si>
  <si>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</si>
  <si>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</si>
  <si>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</si>
  <si>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</si>
  <si>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</si>
  <si>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</si>
  <si>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</si>
  <si>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</si>
  <si>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</si>
  <si>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</si>
  <si>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</si>
  <si>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</si>
  <si>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</si>
  <si>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</si>
  <si>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</si>
  <si>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</si>
  <si>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</si>
  <si>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</si>
  <si>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</si>
  <si>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</si>
  <si>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</si>
  <si>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</si>
  <si>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</si>
  <si>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</si>
  <si>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</si>
  <si>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</si>
  <si>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</si>
  <si>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</si>
  <si>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</si>
  <si>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</si>
  <si>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</si>
  <si>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</si>
  <si>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</si>
  <si>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</si>
  <si>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</si>
  <si>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</si>
  <si>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</si>
  <si>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</si>
  <si>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</si>
  <si>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</si>
  <si>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</si>
  <si>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</si>
  <si>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</si>
  <si>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</si>
  <si>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</si>
  <si>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</si>
  <si>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</si>
  <si>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</si>
  <si>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</si>
  <si>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</si>
  <si>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</si>
  <si>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</si>
  <si>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</si>
  <si>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</si>
  <si>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</si>
  <si>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</si>
  <si>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</si>
  <si>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</si>
  <si>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</si>
  <si>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</si>
  <si>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</si>
  <si>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</si>
  <si>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</si>
  <si>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</si>
  <si>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</si>
  <si>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</si>
  <si>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</si>
  <si>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</si>
  <si>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</si>
  <si>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</si>
  <si>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</si>
  <si>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</si>
  <si>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</si>
  <si>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</si>
  <si>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</si>
  <si>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</si>
  <si>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</si>
  <si>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</si>
  <si>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</si>
  <si>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</si>
  <si>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</si>
  <si>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</si>
  <si>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</si>
  <si>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</si>
  <si>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</si>
  <si>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</si>
  <si>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</si>
  <si>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</si>
  <si>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</si>
  <si>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</si>
  <si>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</si>
  <si>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</si>
  <si>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</si>
  <si>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</si>
  <si>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</si>
  <si>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</si>
  <si>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</si>
  <si>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</si>
  <si>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</si>
  <si>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</si>
  <si>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</si>
  <si>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</si>
  <si>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</si>
  <si>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</si>
  <si>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</si>
  <si>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</si>
  <si>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</si>
  <si>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</si>
  <si>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</si>
  <si>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</si>
  <si>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</si>
  <si>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</si>
  <si>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</si>
  <si>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</si>
  <si>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</si>
  <si>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</si>
  <si>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</si>
  <si>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</si>
  <si>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</si>
  <si>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</si>
  <si>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</si>
  <si>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</si>
  <si>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</si>
  <si>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</si>
  <si>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</si>
  <si>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</si>
  <si>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</si>
  <si>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</si>
  <si>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</si>
  <si>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</si>
  <si>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</si>
  <si>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</si>
  <si>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</si>
  <si>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</si>
  <si>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</si>
  <si>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</si>
  <si>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</si>
  <si>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</si>
  <si>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</si>
  <si>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</si>
  <si>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</si>
  <si>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</si>
  <si>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</si>
  <si>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</si>
  <si>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</si>
  <si>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</si>
  <si>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</si>
  <si>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</si>
  <si>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</si>
  <si>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</si>
  <si>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</si>
  <si>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</si>
  <si>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</si>
  <si>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</si>
  <si>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</si>
  <si>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</si>
  <si>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</si>
  <si>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</si>
  <si>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</si>
  <si>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</si>
  <si>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</si>
  <si>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</si>
  <si>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</si>
  <si>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</si>
  <si>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</si>
  <si>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</si>
  <si>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</si>
  <si>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</si>
  <si>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</si>
  <si>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</si>
  <si>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</si>
  <si>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</si>
  <si>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</si>
  <si>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</si>
  <si>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</si>
  <si>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</si>
  <si>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</si>
  <si>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</si>
  <si>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</si>
  <si>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</si>
  <si>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</si>
  <si>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</si>
  <si>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</si>
  <si>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</si>
  <si>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</si>
  <si>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</si>
  <si>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</si>
  <si>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</si>
  <si>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</si>
  <si>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</si>
  <si>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</si>
  <si>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</si>
  <si>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</si>
  <si>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</si>
  <si>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</si>
  <si>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</si>
  <si>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</si>
  <si>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</si>
  <si>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</si>
  <si>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</si>
  <si>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</si>
  <si>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</si>
  <si>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</si>
  <si>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</si>
  <si>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</si>
  <si>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</si>
  <si>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</si>
  <si>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</si>
  <si>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</si>
  <si>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</si>
  <si>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</si>
  <si>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</si>
  <si>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</si>
  <si>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</si>
  <si>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</si>
  <si>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</si>
  <si>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</si>
  <si>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</si>
  <si>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</si>
  <si>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</si>
  <si>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</si>
  <si>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</si>
  <si>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</si>
  <si>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</si>
  <si>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</si>
  <si>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</si>
  <si>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</si>
  <si>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</si>
  <si>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</si>
  <si>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</si>
  <si>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</si>
  <si>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</si>
  <si>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</si>
  <si>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</si>
  <si>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</si>
  <si>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</si>
  <si>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</si>
  <si>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</si>
  <si>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</si>
  <si>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</si>
  <si>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</si>
  <si>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</si>
  <si>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</si>
  <si>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</si>
  <si>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</si>
  <si>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</si>
  <si>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</si>
  <si>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</si>
  <si>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</si>
  <si>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</si>
  <si>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</si>
  <si>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</si>
  <si>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</si>
  <si>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</si>
  <si>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</si>
  <si>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</si>
  <si>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</si>
  <si>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</si>
  <si>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</si>
  <si>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</si>
  <si>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</si>
  <si>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</si>
  <si>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</si>
  <si>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</si>
  <si>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</si>
  <si>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</si>
  <si>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</si>
  <si>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</si>
  <si>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</si>
  <si>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</si>
  <si>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</si>
  <si>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</si>
  <si>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</si>
  <si>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</si>
  <si>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</si>
  <si>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</si>
  <si>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</si>
  <si>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</si>
  <si>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</si>
  <si>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</si>
  <si>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</si>
  <si>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</si>
  <si>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</si>
  <si>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</si>
  <si>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</si>
  <si>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</si>
  <si>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</si>
  <si>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</si>
  <si>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</si>
  <si>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</si>
  <si>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</si>
  <si>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</si>
  <si>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</si>
  <si>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</si>
  <si>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</si>
  <si>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</si>
  <si>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</si>
  <si>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</si>
  <si>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</si>
  <si>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</si>
  <si>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</si>
  <si>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</si>
  <si>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</si>
  <si>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</si>
  <si>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</si>
  <si>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</si>
  <si>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</si>
  <si>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</si>
  <si>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</si>
  <si>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</si>
  <si>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</si>
  <si>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</si>
  <si>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</si>
  <si>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</si>
  <si>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</si>
  <si>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</si>
  <si>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</si>
  <si>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</si>
  <si>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</si>
  <si>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</si>
  <si>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</si>
  <si>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</si>
  <si>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</si>
  <si>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</si>
  <si>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</si>
  <si>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</si>
  <si>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</si>
  <si>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</si>
  <si>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</si>
  <si>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</si>
  <si>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</si>
  <si>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</si>
  <si>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</si>
  <si>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</si>
  <si>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</si>
  <si>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</si>
  <si>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</si>
  <si>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</si>
  <si>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</si>
  <si>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</si>
  <si>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</si>
  <si>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</si>
  <si>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</si>
  <si>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</si>
  <si>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</si>
  <si>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</si>
  <si>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</si>
  <si>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</si>
  <si>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</si>
  <si>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</si>
  <si>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</si>
  <si>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</si>
  <si>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</si>
  <si>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</si>
  <si>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</si>
  <si>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</si>
  <si>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</si>
  <si>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</si>
  <si>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</si>
  <si>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</si>
  <si>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</si>
  <si>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</si>
  <si>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</si>
  <si>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</si>
  <si>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</si>
  <si>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</si>
  <si>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</si>
  <si>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</si>
  <si>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</si>
  <si>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</si>
  <si>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</si>
  <si>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</si>
  <si>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</si>
  <si>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</si>
  <si>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</si>
  <si>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</si>
  <si>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</si>
  <si>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</si>
  <si>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</si>
  <si>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</si>
  <si>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</si>
  <si>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</si>
  <si>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</si>
  <si>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</si>
  <si>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</si>
  <si>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</si>
  <si>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</si>
  <si>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</si>
  <si>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</si>
  <si>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</si>
  <si>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</si>
  <si>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</si>
  <si>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</si>
  <si>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</si>
  <si>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</si>
  <si>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</si>
  <si>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</si>
  <si>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</si>
  <si>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</si>
  <si>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</si>
  <si>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</si>
  <si>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</si>
  <si>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</si>
  <si>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</si>
  <si>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</si>
  <si>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</si>
  <si>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</si>
  <si>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</si>
  <si>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</si>
  <si>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</si>
  <si>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</si>
  <si>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</si>
  <si>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</si>
  <si>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</si>
  <si>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</si>
  <si>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</si>
  <si>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</si>
  <si>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</si>
  <si>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</si>
  <si>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</si>
  <si>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</si>
  <si>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</si>
  <si>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</si>
  <si>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</si>
  <si>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</si>
  <si>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</si>
  <si>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</si>
  <si>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</si>
  <si>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</si>
  <si>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</si>
  <si>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</si>
  <si>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</si>
  <si>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</si>
  <si>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</si>
  <si>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</si>
  <si>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</si>
  <si>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</si>
  <si>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</si>
  <si>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</si>
  <si>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</si>
  <si>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</si>
  <si>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</si>
  <si>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</si>
  <si>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</si>
  <si>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</si>
  <si>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</si>
  <si>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</si>
  <si>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</si>
  <si>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</si>
  <si>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</si>
  <si>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</si>
  <si>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</si>
  <si>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</si>
  <si>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</si>
  <si>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</si>
  <si>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</si>
  <si>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</si>
  <si>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</si>
  <si>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</si>
  <si>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</si>
  <si>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</si>
  <si>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</si>
  <si>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</si>
  <si>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</si>
  <si>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</si>
  <si>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</si>
  <si>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</si>
  <si>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</si>
  <si>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</si>
  <si>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</si>
  <si>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</si>
  <si>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</si>
  <si>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</si>
  <si>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</si>
  <si>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</si>
  <si>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</si>
  <si>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</si>
  <si>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</si>
  <si>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</si>
  <si>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</si>
  <si>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</si>
  <si>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</si>
  <si>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</si>
  <si>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</si>
  <si>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</si>
  <si>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</si>
  <si>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</si>
  <si>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</si>
  <si>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</si>
  <si>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</si>
  <si>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</si>
  <si>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</si>
  <si>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</si>
  <si>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</si>
  <si>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</si>
  <si>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</si>
  <si>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</si>
  <si>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</si>
  <si>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</si>
  <si>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</si>
  <si>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</si>
  <si>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</si>
  <si>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</si>
  <si>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</si>
  <si>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</si>
  <si>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</si>
  <si>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</si>
  <si>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</si>
  <si>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</si>
  <si>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</si>
  <si>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</si>
  <si>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</si>
  <si>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</si>
  <si>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</si>
  <si>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</si>
  <si>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</si>
  <si>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</si>
  <si>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</si>
  <si>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</si>
  <si>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</si>
  <si>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</si>
  <si>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</si>
  <si>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</si>
  <si>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</si>
  <si>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</si>
  <si>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</si>
  <si>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</si>
  <si>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</si>
  <si>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</si>
  <si>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</si>
  <si>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</si>
  <si>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</si>
  <si>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</si>
  <si>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</si>
  <si>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</si>
  <si>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</si>
  <si>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</si>
  <si>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</si>
  <si>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</si>
  <si>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</si>
  <si>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</si>
  <si>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</si>
  <si>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</si>
  <si>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</si>
  <si>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</si>
  <si>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</si>
  <si>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</si>
  <si>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</si>
  <si>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</si>
  <si>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</si>
  <si>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</si>
  <si>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</si>
  <si>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</si>
  <si>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</si>
  <si>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</si>
  <si>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</si>
  <si>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</si>
  <si>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</si>
  <si>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</si>
  <si>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</si>
  <si>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</si>
  <si>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</si>
  <si>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</si>
  <si>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</si>
  <si>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</si>
  <si>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</si>
  <si>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</si>
  <si>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</si>
  <si>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</si>
  <si>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</si>
  <si>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</si>
  <si>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</si>
  <si>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</si>
  <si>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</si>
  <si>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</si>
  <si>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</si>
  <si>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</si>
  <si>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</si>
  <si>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</si>
  <si>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</si>
  <si>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</si>
  <si>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</si>
  <si>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</si>
  <si>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</si>
  <si>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</si>
  <si>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</si>
  <si>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</si>
  <si>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</si>
  <si>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</si>
  <si>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</si>
  <si>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</si>
  <si>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</si>
  <si>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</si>
  <si>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</si>
  <si>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</si>
  <si>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</si>
  <si>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</si>
  <si>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</si>
  <si>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</si>
  <si>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</si>
  <si>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</si>
  <si>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</si>
  <si>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</si>
  <si>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</si>
  <si>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</si>
  <si>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</si>
  <si>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</si>
  <si>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</si>
  <si>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</si>
  <si>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</si>
  <si>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</si>
  <si>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</si>
  <si>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</si>
  <si>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</si>
  <si>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</si>
  <si>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</si>
  <si>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</si>
  <si>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</si>
  <si>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</si>
  <si>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</si>
  <si>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</si>
  <si>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</si>
  <si>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</si>
  <si>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</si>
  <si>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</si>
  <si>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</si>
  <si>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</si>
  <si>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</si>
  <si>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</si>
  <si>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</si>
  <si>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</si>
  <si>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</si>
  <si>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</si>
  <si>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</si>
  <si>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</si>
  <si>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</si>
  <si>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</si>
  <si>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</si>
  <si>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</si>
  <si>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</si>
  <si>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</si>
  <si>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</si>
  <si>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</si>
  <si>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</si>
  <si>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</si>
  <si>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</si>
  <si>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</si>
  <si>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</si>
  <si>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</si>
  <si>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</si>
  <si>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</si>
  <si>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</si>
  <si>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</si>
  <si>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</si>
  <si>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</si>
  <si>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</si>
  <si>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</si>
  <si>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</si>
  <si>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</si>
  <si>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</si>
  <si>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</si>
  <si>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</si>
  <si>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</si>
  <si>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</si>
  <si>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</si>
  <si>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</si>
  <si>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</si>
  <si>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</si>
  <si>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</si>
  <si>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</si>
  <si>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</si>
  <si>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</si>
  <si>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</si>
  <si>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</si>
  <si>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</si>
  <si>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</si>
  <si>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</si>
  <si>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</si>
  <si>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</si>
  <si>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</si>
  <si>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</si>
  <si>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</si>
  <si>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</si>
  <si>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</si>
  <si>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</si>
  <si>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</si>
  <si>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</si>
  <si>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</si>
  <si>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</si>
  <si>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</si>
  <si>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</si>
  <si>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</si>
  <si>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</si>
  <si>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</si>
  <si>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</si>
  <si>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</si>
  <si>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</si>
  <si>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</si>
  <si>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</si>
  <si>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</si>
  <si>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</si>
  <si>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</si>
  <si>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</si>
  <si>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</si>
  <si>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</si>
  <si>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</si>
  <si>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</si>
  <si>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</si>
  <si>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</si>
  <si>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</si>
  <si>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</si>
  <si>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</si>
  <si>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</si>
  <si>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</si>
  <si>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</si>
  <si>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</si>
  <si>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</si>
  <si>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</si>
  <si>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</si>
  <si>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</si>
  <si>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</si>
  <si>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</si>
  <si>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</si>
  <si>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</si>
  <si>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</si>
  <si>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</si>
  <si>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</si>
  <si>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</si>
  <si>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</si>
  <si>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</si>
  <si>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</si>
  <si>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</si>
  <si>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</si>
  <si>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</si>
  <si>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</si>
  <si>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</si>
  <si>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</si>
  <si>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</si>
  <si>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</si>
  <si>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</si>
  <si>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</si>
  <si>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</si>
  <si>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</si>
  <si>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</si>
  <si>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</si>
  <si>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</si>
  <si>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</si>
  <si>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</si>
  <si>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</si>
  <si>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</si>
  <si>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</si>
  <si>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</si>
  <si>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</si>
  <si>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</si>
  <si>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</si>
  <si>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</si>
  <si>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</si>
  <si>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</si>
  <si>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</si>
  <si>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</si>
  <si>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</si>
  <si>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</si>
  <si>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</si>
  <si>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</si>
  <si>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</si>
  <si>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</si>
  <si>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</si>
  <si>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</si>
  <si>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</si>
  <si>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</si>
  <si>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</si>
  <si>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</si>
  <si>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</si>
  <si>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</si>
  <si>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</si>
  <si>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</si>
  <si>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</si>
  <si>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</si>
  <si>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</si>
  <si>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</si>
  <si>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</si>
  <si>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</si>
  <si>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</si>
  <si>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</si>
  <si>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</si>
  <si>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</si>
  <si>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</si>
  <si>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</si>
  <si>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</si>
  <si>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</si>
  <si>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</si>
  <si>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</si>
  <si>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</si>
  <si>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</si>
  <si>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</si>
  <si>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</si>
  <si>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</si>
  <si>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</si>
  <si>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</si>
  <si>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</si>
  <si>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</si>
  <si>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</si>
  <si>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</si>
  <si>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</si>
  <si>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</si>
  <si>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</si>
  <si>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</si>
  <si>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</si>
  <si>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</si>
  <si>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</si>
  <si>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</si>
  <si>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</si>
  <si>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</si>
  <si>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</si>
  <si>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</si>
  <si>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</si>
  <si>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</si>
  <si>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</si>
  <si>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</si>
  <si>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</si>
  <si>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</si>
  <si>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</si>
  <si>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</si>
  <si>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</si>
  <si>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</si>
  <si>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</si>
  <si>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</si>
  <si>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</si>
  <si>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</si>
  <si>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</si>
  <si>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</si>
  <si>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</si>
  <si>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</si>
  <si>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</si>
  <si>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</si>
  <si>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</si>
  <si>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</si>
  <si>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</si>
  <si>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</si>
  <si>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</si>
  <si>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</si>
  <si>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</si>
  <si>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</si>
  <si>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</si>
  <si>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</si>
  <si>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</si>
  <si>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</si>
  <si>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</si>
  <si>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</si>
  <si>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</si>
  <si>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</si>
  <si>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</si>
  <si>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</si>
  <si>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</si>
  <si>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</si>
  <si>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</si>
  <si>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</si>
  <si>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</si>
  <si>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</si>
  <si>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</si>
  <si>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</si>
  <si>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</si>
  <si>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</si>
  <si>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</si>
  <si>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</si>
  <si>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</si>
  <si>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</si>
  <si>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</si>
  <si>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</si>
  <si>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</si>
  <si>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</si>
  <si>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</si>
  <si>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</si>
  <si>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</si>
  <si>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</si>
  <si>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</si>
  <si>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</si>
  <si>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</si>
  <si>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</si>
  <si>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</si>
  <si>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</si>
  <si>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</si>
  <si>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</si>
  <si>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</si>
  <si>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</si>
  <si>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</si>
  <si>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</si>
  <si>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</si>
  <si>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</si>
  <si>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</si>
  <si>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</si>
  <si>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</si>
  <si>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</si>
  <si>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</si>
  <si>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</si>
  <si>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</si>
  <si>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</si>
  <si>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</si>
  <si>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</si>
  <si>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</si>
  <si>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</si>
  <si>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</si>
  <si>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</si>
  <si>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</si>
  <si>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</si>
  <si>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</si>
  <si>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</si>
  <si>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</si>
  <si>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</si>
  <si>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</si>
  <si>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</si>
  <si>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</si>
  <si>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</si>
  <si>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</si>
  <si>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</si>
  <si>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</si>
  <si>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</si>
  <si>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</si>
  <si>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</si>
  <si>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</si>
  <si>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</si>
  <si>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</si>
  <si>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</si>
  <si>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</si>
  <si>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</si>
  <si>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</si>
  <si>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</si>
  <si>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</si>
  <si>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</si>
  <si>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</si>
  <si>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</si>
  <si>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</si>
  <si>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</si>
  <si>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</si>
  <si>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</si>
  <si>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</si>
  <si>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</si>
  <si>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</si>
  <si>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</si>
  <si>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</si>
  <si>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</si>
  <si>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</si>
  <si>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</si>
  <si>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</si>
  <si>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</si>
  <si>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</si>
  <si>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</si>
  <si>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</si>
  <si>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</si>
  <si>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</si>
  <si>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</si>
  <si>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</si>
  <si>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</si>
  <si>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</si>
  <si>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</si>
  <si>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</si>
  <si>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</si>
  <si>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</si>
  <si>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</si>
  <si>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</si>
  <si>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</si>
  <si>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</si>
  <si>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</si>
  <si>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</si>
  <si>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</si>
  <si>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</si>
  <si>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</si>
  <si>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</si>
  <si>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</si>
  <si>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</si>
  <si>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</si>
  <si>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</si>
  <si>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</si>
  <si>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</si>
  <si>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</si>
  <si>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</si>
  <si>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</si>
  <si>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</si>
  <si>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</si>
  <si>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</si>
  <si>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</si>
  <si>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</si>
  <si>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</si>
  <si>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</si>
  <si>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</si>
  <si>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</si>
  <si>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</si>
  <si>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</si>
  <si>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</si>
  <si>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</si>
  <si>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</si>
  <si>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</si>
  <si>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</si>
  <si>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</si>
  <si>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</si>
  <si>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</si>
  <si>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</si>
  <si>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</si>
  <si>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</si>
  <si>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</si>
  <si>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</si>
  <si>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</si>
  <si>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</si>
  <si>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</si>
  <si>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</si>
  <si>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</si>
  <si>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</si>
  <si>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</si>
  <si>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</si>
  <si>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</si>
  <si>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</si>
  <si>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</si>
  <si>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</si>
  <si>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</si>
  <si>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</si>
  <si>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</si>
  <si>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</si>
  <si>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</si>
  <si>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</si>
  <si>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</si>
  <si>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</si>
  <si>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</si>
  <si>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</si>
  <si>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</si>
  <si>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</si>
  <si>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</si>
  <si>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</si>
  <si>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</si>
  <si>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</si>
  <si>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</si>
  <si>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</si>
  <si>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</si>
  <si>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</si>
  <si>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</si>
  <si>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</si>
  <si>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</si>
  <si>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</si>
  <si>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</si>
  <si>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</si>
  <si>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</si>
  <si>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</si>
  <si>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</si>
  <si>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</si>
  <si>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</si>
  <si>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</si>
  <si>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</si>
  <si>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</si>
  <si>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</si>
  <si>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</si>
  <si>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</si>
  <si>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</si>
  <si>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</si>
  <si>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</si>
  <si>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</si>
  <si>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</si>
  <si>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</si>
  <si>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</si>
  <si>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</si>
  <si>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</si>
  <si>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</si>
  <si>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</si>
  <si>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</si>
  <si>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</si>
  <si>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</si>
  <si>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</si>
  <si>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</si>
  <si>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</si>
  <si>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</si>
  <si>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</si>
  <si>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</si>
  <si>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</si>
  <si>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</si>
  <si>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</si>
  <si>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</si>
  <si>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</si>
  <si>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</si>
  <si>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</si>
  <si>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</si>
  <si>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</si>
  <si>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</si>
  <si>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</si>
  <si>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</si>
  <si>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</si>
  <si>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</si>
  <si>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</si>
  <si>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</si>
  <si>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</si>
  <si>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</si>
  <si>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</si>
  <si>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</si>
  <si>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</si>
  <si>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</si>
  <si>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</si>
  <si>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</si>
  <si>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</si>
  <si>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</si>
  <si>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</si>
  <si>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</si>
  <si>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</si>
  <si>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</si>
  <si>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</si>
  <si>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</si>
  <si>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</si>
  <si>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</si>
  <si>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</si>
  <si>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</si>
  <si>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</si>
  <si>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</si>
  <si>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</si>
  <si>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</si>
  <si>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</si>
  <si>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</si>
  <si>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</si>
  <si>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</si>
  <si>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</si>
  <si>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</si>
  <si>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</si>
  <si>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</si>
  <si>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</si>
  <si>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</si>
  <si>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</si>
  <si>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</si>
  <si>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</si>
  <si>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</si>
  <si>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</si>
  <si>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</si>
  <si>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</si>
  <si>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</si>
  <si>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</si>
  <si>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</si>
  <si>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</si>
  <si>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</si>
  <si>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</si>
  <si>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</si>
  <si>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</si>
  <si>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</si>
  <si>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</si>
  <si>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</si>
  <si>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</si>
  <si>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</si>
  <si>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</si>
  <si>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</si>
  <si>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</si>
  <si>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</si>
  <si>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</si>
  <si>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</si>
  <si>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</si>
  <si>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</si>
  <si>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</si>
  <si>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</si>
  <si>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</si>
  <si>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</si>
  <si>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</si>
  <si>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</si>
  <si>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</si>
  <si>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</si>
  <si>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</si>
  <si>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</si>
  <si>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</si>
  <si>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</si>
  <si>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</si>
  <si>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</si>
  <si>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</si>
  <si>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</si>
  <si>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</si>
  <si>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</si>
  <si>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</si>
  <si>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</si>
  <si>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</si>
  <si>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</si>
  <si>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</si>
  <si>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</si>
  <si>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</si>
  <si>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</si>
  <si>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</si>
  <si>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</si>
  <si>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</si>
  <si>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</si>
  <si>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</si>
  <si>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</si>
  <si>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</si>
  <si>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</si>
  <si>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</si>
  <si>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</si>
  <si>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</si>
  <si>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</si>
  <si>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</si>
  <si>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</si>
  <si>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</si>
  <si>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</si>
  <si>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</si>
  <si>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</si>
  <si>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</si>
  <si>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</si>
  <si>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</si>
  <si>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</si>
  <si>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</si>
  <si>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</si>
  <si>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</si>
  <si>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</si>
  <si>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</si>
  <si>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</si>
  <si>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</si>
  <si>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</si>
  <si>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</si>
  <si>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</si>
  <si>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</si>
  <si>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</si>
  <si>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</si>
  <si>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</si>
  <si>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</si>
  <si>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</si>
  <si>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</si>
  <si>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</si>
  <si>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</si>
  <si>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</si>
  <si>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</si>
  <si>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</si>
  <si>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</si>
  <si>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</si>
  <si>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</si>
  <si>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</si>
  <si>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</si>
  <si>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</si>
  <si>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</si>
  <si>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</si>
  <si>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</si>
  <si>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</si>
  <si>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</si>
  <si>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</si>
  <si>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</si>
  <si>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</si>
  <si>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</si>
  <si>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</si>
  <si>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</si>
  <si>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</si>
  <si>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</si>
  <si>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</si>
  <si>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</si>
  <si>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</si>
  <si>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</si>
  <si>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</si>
  <si>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</si>
  <si>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</si>
  <si>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</si>
  <si>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</si>
  <si>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</si>
  <si>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</si>
  <si>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</si>
  <si>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</si>
  <si>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</si>
  <si>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</si>
  <si>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</si>
  <si>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</si>
  <si>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</si>
  <si>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</si>
  <si>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</si>
  <si>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</si>
  <si>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</si>
  <si>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</si>
  <si>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</si>
  <si>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</si>
  <si>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</si>
  <si>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</si>
  <si>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</si>
  <si>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</si>
  <si>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</si>
  <si>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</si>
  <si>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</si>
  <si>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</si>
  <si>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</si>
  <si>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</si>
  <si>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</si>
  <si>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</si>
  <si>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</si>
  <si>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</si>
  <si>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</si>
  <si>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</si>
  <si>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</si>
  <si>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</si>
  <si>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</si>
  <si>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</si>
  <si>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</si>
  <si>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</si>
  <si>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</si>
  <si>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</si>
  <si>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</si>
  <si>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</si>
  <si>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</si>
  <si>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</si>
  <si>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</si>
  <si>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</si>
  <si>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</si>
  <si>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</si>
  <si>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</si>
  <si>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</si>
  <si>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</si>
  <si>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</si>
  <si>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</si>
  <si>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</si>
  <si>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</si>
  <si>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</si>
  <si>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</si>
  <si>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</si>
  <si>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</si>
  <si>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</si>
  <si>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</si>
  <si>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</si>
  <si>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</si>
  <si>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</si>
  <si>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</si>
  <si>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</si>
  <si>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</si>
  <si>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</si>
  <si>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</si>
  <si>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</si>
  <si>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</si>
  <si>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</si>
  <si>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</si>
  <si>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</si>
  <si>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</si>
  <si>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</si>
  <si>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</si>
  <si>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</si>
  <si>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</si>
  <si>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</si>
  <si>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</si>
  <si>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</si>
  <si>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</si>
  <si>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</si>
  <si>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</si>
  <si>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</si>
  <si>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</si>
  <si>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</si>
  <si>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</si>
  <si>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</si>
  <si>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</si>
  <si>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</si>
  <si>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</si>
  <si>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</si>
  <si>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</si>
  <si>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</si>
  <si>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</si>
  <si>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</si>
  <si>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</si>
  <si>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</si>
  <si>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</si>
  <si>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</si>
  <si>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</si>
  <si>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</si>
  <si>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</si>
  <si>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</si>
  <si>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</si>
  <si>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</si>
  <si>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</si>
  <si>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</si>
  <si>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</si>
  <si>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</si>
  <si>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</si>
  <si>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</si>
  <si>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</si>
  <si>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</si>
  <si>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</si>
  <si>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</si>
  <si>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</si>
  <si>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</si>
  <si>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</si>
  <si>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</si>
  <si>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</si>
  <si>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</si>
  <si>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</si>
  <si>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</si>
  <si>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</si>
  <si>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</si>
  <si>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</si>
  <si>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</si>
  <si>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</si>
  <si>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</si>
  <si>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</si>
  <si>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</si>
  <si>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</si>
  <si>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</si>
  <si>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</si>
  <si>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</si>
  <si>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</si>
  <si>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</si>
  <si>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</si>
  <si>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</si>
  <si>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</si>
  <si>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</si>
  <si>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</si>
  <si>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</si>
  <si>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</si>
  <si>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</si>
  <si>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</si>
  <si>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</si>
  <si>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</si>
  <si>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</si>
  <si>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</si>
  <si>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</si>
  <si>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</si>
  <si>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</si>
  <si>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</si>
  <si>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</si>
  <si>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</si>
  <si>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</si>
  <si>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</si>
  <si>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</si>
  <si>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</si>
  <si>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</si>
  <si>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</si>
  <si>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</si>
  <si>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</si>
  <si>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</si>
  <si>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</si>
  <si>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</si>
  <si>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</si>
  <si>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</si>
  <si>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</si>
  <si>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</si>
  <si>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</si>
  <si>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</si>
  <si>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</si>
  <si>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</si>
  <si>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</si>
  <si>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</si>
  <si>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</si>
  <si>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</si>
  <si>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</si>
  <si>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</si>
  <si>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</si>
  <si>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</si>
  <si>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</si>
  <si>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</si>
  <si>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</si>
  <si>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</si>
  <si>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</si>
  <si>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</si>
  <si>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</si>
  <si>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</si>
  <si>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</si>
  <si>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</si>
  <si>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</si>
  <si>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</si>
  <si>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</si>
  <si>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</si>
  <si>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</si>
  <si>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</si>
  <si>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</si>
  <si>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</si>
  <si>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</si>
  <si>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</si>
  <si>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</si>
  <si>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</si>
  <si>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</si>
  <si>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</si>
  <si>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</si>
  <si>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</si>
  <si>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</si>
  <si>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</si>
  <si>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</si>
  <si>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</si>
  <si>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</si>
  <si>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</si>
  <si>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</si>
  <si>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</si>
  <si>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</si>
  <si>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</si>
  <si>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</si>
  <si>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</si>
  <si>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</si>
  <si>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</si>
  <si>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</si>
  <si>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</si>
  <si>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</si>
  <si>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</si>
  <si>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</si>
  <si>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</si>
  <si>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</si>
  <si>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</si>
  <si>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</si>
  <si>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</si>
  <si>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</si>
  <si>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</si>
  <si>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</si>
  <si>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</si>
  <si>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</si>
  <si>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</si>
  <si>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</si>
  <si>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</si>
  <si>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</si>
  <si>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</si>
  <si>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</si>
  <si>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</si>
  <si>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</si>
  <si>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</si>
  <si>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</si>
  <si>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</si>
  <si>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</si>
  <si>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</si>
  <si>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</si>
  <si>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</si>
  <si>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</si>
  <si>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</si>
  <si>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</si>
  <si>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</si>
  <si>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</si>
  <si>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</si>
  <si>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</si>
  <si>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</si>
  <si>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</si>
  <si>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</si>
  <si>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</si>
  <si>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</si>
  <si>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</si>
  <si>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</si>
  <si>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</si>
  <si>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</si>
  <si>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</si>
  <si>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</si>
  <si>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</si>
  <si>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</si>
  <si>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</si>
  <si>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</si>
  <si>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</si>
  <si>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</si>
  <si>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</si>
  <si>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</si>
  <si>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</si>
  <si>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</si>
  <si>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</si>
  <si>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</si>
  <si>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</si>
  <si>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</si>
  <si>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</si>
  <si>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</si>
  <si>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</si>
  <si>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</si>
  <si>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</si>
  <si>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</si>
  <si>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</si>
  <si>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</si>
  <si>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</si>
  <si>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</si>
  <si>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</si>
  <si>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</si>
  <si>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</si>
  <si>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</si>
  <si>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</si>
  <si>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</si>
  <si>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</si>
  <si>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</si>
  <si>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</si>
  <si>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</si>
  <si>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</si>
  <si>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</si>
  <si>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</si>
  <si>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</si>
  <si>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</si>
  <si>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</si>
  <si>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</si>
  <si>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</si>
  <si>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</si>
  <si>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</si>
  <si>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</si>
  <si>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</si>
  <si>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</si>
  <si>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</si>
  <si>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</si>
  <si>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</si>
  <si>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</si>
  <si>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</si>
  <si>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</si>
  <si>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</si>
  <si>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</si>
  <si>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</si>
  <si>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</si>
  <si>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</si>
  <si>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</si>
  <si>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</si>
  <si>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</si>
  <si>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</si>
  <si>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</si>
  <si>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</si>
  <si>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</si>
  <si>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</si>
  <si>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</si>
  <si>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</si>
  <si>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</si>
  <si>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</si>
  <si>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</si>
  <si>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</si>
  <si>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</si>
  <si>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</si>
  <si>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</si>
  <si>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</si>
  <si>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</si>
  <si>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</si>
  <si>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</si>
  <si>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</si>
  <si>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</si>
  <si>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</si>
  <si>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</si>
  <si>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</si>
  <si>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</si>
  <si>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</si>
  <si>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</si>
  <si>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</si>
  <si>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</si>
  <si>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</si>
  <si>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</si>
  <si>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</si>
  <si>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</si>
  <si>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</si>
  <si>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</si>
  <si>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</si>
  <si>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</si>
  <si>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</si>
  <si>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</si>
  <si>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</si>
  <si>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</si>
  <si>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</si>
  <si>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</si>
  <si>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</si>
  <si>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</si>
  <si>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</si>
  <si>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</si>
  <si>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</si>
  <si>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</si>
  <si>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</si>
  <si>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</si>
  <si>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</si>
  <si>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</si>
  <si>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</si>
  <si>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</si>
  <si>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</si>
  <si>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</si>
  <si>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</si>
  <si>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</si>
  <si>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</si>
  <si>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</si>
  <si>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</si>
  <si>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</si>
  <si>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</si>
  <si>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</si>
  <si>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</si>
  <si>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</si>
  <si>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</si>
  <si>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</si>
  <si>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</si>
  <si>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</si>
  <si>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</si>
  <si>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</si>
  <si>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</si>
  <si>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</si>
  <si>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</si>
  <si>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</si>
  <si>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</si>
  <si>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</si>
  <si>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</si>
  <si>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</si>
  <si>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</si>
  <si>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</si>
  <si>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</si>
  <si>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</si>
  <si>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</si>
  <si>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</si>
  <si>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</si>
  <si>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</si>
  <si>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</si>
  <si>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</si>
  <si>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</si>
  <si>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</si>
  <si>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</si>
  <si>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</si>
  <si>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</si>
  <si>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</si>
  <si>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</si>
  <si>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</si>
  <si>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</si>
  <si>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</si>
  <si>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</si>
  <si>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</si>
  <si>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</si>
  <si>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</si>
  <si>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</si>
  <si>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</si>
  <si>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</si>
  <si>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</si>
  <si>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</si>
  <si>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</si>
  <si>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</si>
  <si>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</si>
  <si>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</si>
  <si>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</si>
  <si>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</si>
  <si>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</si>
  <si>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</si>
  <si>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</si>
  <si>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</si>
  <si>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</si>
  <si>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</si>
  <si>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</si>
  <si>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</si>
  <si>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</si>
  <si>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</si>
  <si>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</si>
  <si>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</si>
  <si>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</si>
  <si>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</si>
  <si>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</si>
  <si>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</si>
  <si>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</si>
  <si>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</si>
  <si>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</si>
  <si>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</si>
  <si>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</si>
  <si>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</si>
  <si>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</si>
  <si>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</si>
  <si>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</si>
  <si>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</si>
  <si>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</si>
  <si>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</si>
  <si>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</si>
  <si>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</si>
  <si>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</si>
  <si>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</si>
  <si>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</si>
  <si>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</si>
  <si>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</si>
  <si>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</si>
  <si>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</si>
  <si>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</si>
  <si>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</si>
  <si>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</si>
  <si>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</si>
  <si>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</si>
  <si>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</si>
  <si>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</si>
  <si>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</si>
  <si>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</si>
  <si>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</si>
  <si>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</si>
  <si>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</si>
  <si>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</si>
  <si>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</si>
  <si>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</si>
  <si>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</si>
  <si>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</si>
  <si>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</si>
  <si>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</si>
  <si>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</si>
  <si>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</si>
  <si>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</si>
  <si>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</si>
  <si>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</si>
  <si>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</si>
  <si>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</si>
  <si>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</si>
  <si>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</si>
  <si>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</si>
  <si>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</si>
  <si>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</si>
  <si>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</si>
  <si>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</si>
  <si>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</si>
  <si>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</si>
  <si>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</si>
  <si>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</si>
  <si>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</si>
  <si>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</si>
  <si>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</si>
  <si>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</si>
  <si>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</si>
  <si>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</si>
  <si>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</si>
  <si>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</si>
  <si>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</si>
  <si>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</si>
  <si>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</si>
  <si>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</si>
  <si>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</si>
  <si>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</si>
  <si>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</si>
  <si>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</si>
  <si>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</si>
  <si>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</si>
  <si>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</si>
  <si>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</si>
  <si>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</si>
  <si>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</si>
  <si>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</si>
  <si>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</si>
  <si>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</si>
  <si>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</si>
  <si>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</si>
  <si>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</si>
  <si>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</si>
  <si>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</si>
  <si>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</si>
  <si>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</si>
  <si>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</si>
  <si>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</si>
  <si>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</si>
  <si>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</si>
  <si>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</si>
  <si>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</si>
  <si>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</si>
  <si>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</si>
  <si>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</si>
  <si>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</si>
  <si>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</si>
  <si>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</si>
  <si>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</si>
  <si>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</si>
  <si>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</si>
  <si>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</si>
  <si>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</si>
  <si>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</si>
  <si>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</si>
  <si>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</si>
  <si>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</si>
  <si>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</si>
  <si>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</si>
  <si>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</si>
  <si>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</si>
  <si>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</si>
  <si>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</si>
  <si>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</si>
  <si>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</si>
  <si>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</si>
  <si>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</si>
  <si>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</si>
  <si>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</si>
  <si>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</si>
  <si>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</si>
  <si>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</si>
  <si>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</si>
  <si>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</si>
  <si>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</si>
  <si>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</si>
  <si>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</si>
  <si>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</si>
  <si>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</si>
  <si>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</si>
  <si>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</si>
  <si>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</si>
  <si>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</si>
  <si>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</si>
  <si>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</si>
  <si>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</si>
  <si>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</si>
  <si>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</si>
  <si>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</si>
  <si>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</si>
  <si>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</si>
  <si>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</si>
  <si>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</si>
  <si>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</si>
  <si>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</si>
  <si>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</si>
  <si>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</si>
  <si>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</si>
  <si>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</si>
  <si>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</si>
  <si>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</si>
  <si>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</si>
  <si>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</si>
  <si>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</si>
  <si>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</si>
  <si>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</si>
  <si>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</si>
  <si>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</si>
  <si>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</si>
  <si>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</si>
  <si>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</si>
  <si>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</si>
  <si>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</si>
  <si>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</si>
  <si>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</si>
  <si>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</si>
  <si>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</si>
  <si>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</si>
  <si>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</si>
  <si>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</si>
  <si>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</si>
  <si>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</si>
  <si>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</si>
  <si>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</si>
  <si>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</si>
  <si>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</si>
  <si>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</si>
  <si>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</si>
  <si>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</si>
  <si>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</si>
  <si>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</si>
  <si>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</si>
  <si>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</si>
  <si>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</si>
  <si>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</si>
  <si>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</si>
  <si>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</si>
  <si>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</si>
  <si>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</si>
  <si>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</si>
  <si>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</si>
  <si>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</si>
  <si>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</si>
  <si>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</si>
  <si>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</si>
  <si>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</si>
  <si>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</si>
  <si>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</si>
  <si>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</si>
  <si>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</si>
  <si>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</si>
  <si>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</si>
  <si>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</si>
  <si>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</si>
  <si>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</si>
  <si>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</si>
  <si>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</si>
  <si>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</si>
  <si>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</si>
  <si>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</si>
  <si>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</si>
  <si>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</si>
  <si>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</si>
  <si>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</si>
  <si>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</si>
  <si>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</si>
  <si>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</si>
  <si>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</si>
  <si>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</si>
  <si>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</si>
  <si>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</si>
  <si>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</si>
  <si>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</si>
  <si>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</si>
  <si>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</si>
  <si>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</si>
  <si>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</si>
  <si>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</si>
  <si>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</si>
  <si>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</si>
  <si>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</si>
  <si>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</si>
  <si>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</si>
  <si>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</si>
  <si>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</si>
  <si>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</si>
  <si>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</si>
  <si>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</si>
  <si>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</si>
  <si>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</si>
  <si>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</si>
  <si>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</si>
  <si>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</si>
  <si>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</si>
  <si>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</si>
  <si>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</si>
  <si>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</si>
  <si>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</si>
  <si>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</si>
  <si>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</si>
  <si>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</si>
  <si>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</si>
  <si>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</si>
  <si>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</si>
  <si>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</si>
  <si>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</si>
  <si>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</si>
  <si>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</si>
  <si>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</si>
  <si>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</si>
  <si>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</si>
  <si>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</si>
  <si>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</si>
  <si>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</si>
  <si>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</si>
  <si>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</si>
  <si>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</si>
  <si>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</si>
  <si>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</si>
  <si>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</si>
  <si>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</si>
  <si>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</si>
  <si>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</si>
  <si>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</si>
  <si>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</si>
  <si>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</si>
  <si>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</si>
  <si>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</si>
  <si>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</si>
  <si>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</si>
  <si>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</si>
  <si>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</si>
  <si>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</si>
  <si>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</si>
  <si>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</si>
  <si>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</si>
  <si>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</si>
  <si>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</si>
  <si>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</si>
  <si>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</si>
  <si>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</si>
  <si>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</si>
  <si>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</si>
  <si>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</si>
  <si>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</si>
  <si>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</si>
  <si>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</si>
  <si>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</si>
  <si>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</si>
  <si>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</si>
  <si>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</si>
  <si>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</si>
  <si>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</si>
  <si>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</si>
  <si>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</si>
  <si>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</si>
  <si>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</si>
  <si>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</si>
  <si>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</si>
  <si>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</si>
  <si>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</si>
  <si>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</si>
  <si>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</si>
  <si>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</si>
  <si>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</si>
  <si>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</si>
  <si>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</si>
  <si>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</si>
  <si>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</si>
  <si>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</si>
  <si>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</si>
  <si>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</si>
  <si>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</si>
  <si>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</si>
  <si>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</si>
  <si>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</si>
  <si>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</si>
  <si>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</si>
  <si>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</si>
  <si>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</si>
  <si>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</si>
  <si>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</si>
  <si>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</si>
  <si>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</si>
  <si>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</si>
  <si>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</si>
  <si>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</si>
  <si>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</si>
  <si>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</si>
  <si>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</si>
  <si>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</si>
  <si>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</si>
  <si>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</si>
  <si>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</si>
  <si>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</si>
  <si>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</si>
  <si>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</si>
  <si>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</si>
  <si>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</si>
  <si>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</si>
  <si>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</si>
  <si>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</si>
  <si>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</si>
  <si>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</si>
  <si>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</si>
  <si>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</si>
  <si>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</si>
  <si>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</si>
  <si>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</si>
  <si>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</si>
  <si>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</si>
  <si>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</si>
  <si>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</si>
  <si>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</si>
  <si>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</si>
  <si>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</si>
  <si>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</si>
  <si>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</si>
  <si>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</si>
  <si>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</si>
  <si>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</si>
  <si>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</si>
  <si>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</si>
  <si>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</si>
  <si>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</si>
  <si>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</si>
  <si>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</si>
  <si>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</si>
  <si>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</si>
  <si>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</si>
  <si>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</si>
  <si>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</si>
  <si>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</si>
  <si>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</si>
  <si>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</si>
  <si>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</si>
  <si>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</si>
  <si>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</si>
  <si>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</si>
  <si>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</si>
  <si>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</si>
  <si>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</si>
  <si>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</si>
  <si>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</si>
  <si>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</si>
  <si>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</si>
  <si>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</si>
  <si>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</si>
  <si>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</si>
  <si>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</si>
  <si>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</si>
  <si>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</si>
  <si>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</si>
  <si>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</si>
  <si>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</si>
  <si>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</si>
  <si>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</si>
  <si>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</si>
  <si>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</si>
  <si>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</si>
  <si>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</si>
  <si>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</si>
  <si>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</si>
  <si>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</si>
  <si>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</si>
  <si>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</si>
  <si>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</si>
  <si>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</si>
  <si>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</si>
  <si>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</si>
  <si>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</si>
  <si>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</si>
  <si>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</si>
  <si>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</si>
  <si>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</si>
  <si>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</si>
  <si>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</si>
  <si>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</si>
  <si>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</si>
  <si>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</si>
  <si>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</si>
  <si>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</si>
  <si>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</si>
  <si>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</si>
  <si>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</si>
  <si>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</si>
  <si>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</si>
  <si>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</si>
  <si>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</si>
  <si>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</si>
  <si>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</si>
  <si>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</si>
  <si>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</si>
  <si>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</si>
  <si>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</si>
  <si>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</si>
  <si>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</si>
  <si>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</si>
  <si>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</si>
  <si>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</si>
  <si>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</si>
  <si>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</si>
  <si>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</si>
  <si>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</si>
  <si>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</si>
  <si>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</si>
  <si>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</si>
  <si>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</si>
  <si>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</si>
  <si>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</si>
  <si>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</si>
  <si>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</si>
  <si>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</si>
  <si>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</si>
  <si>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</si>
  <si>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</si>
  <si>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</si>
  <si>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</si>
  <si>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</si>
  <si>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</si>
  <si>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</si>
  <si>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</si>
  <si>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</si>
  <si>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</si>
  <si>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</si>
  <si>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</si>
  <si>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</si>
  <si>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</si>
  <si>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</si>
  <si>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</si>
  <si>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</si>
  <si>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</si>
  <si>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</si>
  <si>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</si>
  <si>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</si>
  <si>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</si>
  <si>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</si>
  <si>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</si>
  <si>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</si>
  <si>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</si>
  <si>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</si>
  <si>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</si>
  <si>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</si>
  <si>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</si>
  <si>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</si>
  <si>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</si>
  <si>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</si>
  <si>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</si>
  <si>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</si>
  <si>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</si>
  <si>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</si>
  <si>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</si>
  <si>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</si>
  <si>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</si>
  <si>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</si>
  <si>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</si>
  <si>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</si>
  <si>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</si>
  <si>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</si>
  <si>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</si>
  <si>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</si>
  <si>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</si>
  <si>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</si>
  <si>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</si>
  <si>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</si>
  <si>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</si>
  <si>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</si>
  <si>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</si>
  <si>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</si>
  <si>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</si>
  <si>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</si>
  <si>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</si>
  <si>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</si>
  <si>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</si>
  <si>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</si>
  <si>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</si>
  <si>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</si>
  <si>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</si>
  <si>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</si>
  <si>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</si>
  <si>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</si>
  <si>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</si>
  <si>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</si>
  <si>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</si>
  <si>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</si>
  <si>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</si>
  <si>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</si>
  <si>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</si>
  <si>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</si>
  <si>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</si>
  <si>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</si>
  <si>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</si>
  <si>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</si>
  <si>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</si>
  <si>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</si>
  <si>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</si>
  <si>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</si>
  <si>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</si>
  <si>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</si>
  <si>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</si>
  <si>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</si>
  <si>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</si>
  <si>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</si>
  <si>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</si>
  <si>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</si>
  <si>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</si>
  <si>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</si>
  <si>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</si>
  <si>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</si>
  <si>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</si>
  <si>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</si>
  <si>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</si>
  <si>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</si>
  <si>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</si>
  <si>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</si>
  <si>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</si>
  <si>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</si>
  <si>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</si>
  <si>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</si>
  <si>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</si>
  <si>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</si>
  <si>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</si>
  <si>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</si>
  <si>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</si>
  <si>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</si>
  <si>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</si>
  <si>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</si>
  <si>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</si>
  <si>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</si>
  <si>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</si>
  <si>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</si>
  <si>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</si>
  <si>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</si>
  <si>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</si>
  <si>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</si>
  <si>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</si>
  <si>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</si>
  <si>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</si>
  <si>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</si>
  <si>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</si>
  <si>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</si>
  <si>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</si>
  <si>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</si>
  <si>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</si>
  <si>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</si>
  <si>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</si>
  <si>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</si>
  <si>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</si>
  <si>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</si>
  <si>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</si>
  <si>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</si>
  <si>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</si>
  <si>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</si>
  <si>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</si>
  <si>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</si>
  <si>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</si>
  <si>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</si>
  <si>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</si>
  <si>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</si>
  <si>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</si>
  <si>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</si>
  <si>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</si>
  <si>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</si>
  <si>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</si>
  <si>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</si>
  <si>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</si>
  <si>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</si>
  <si>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</si>
  <si>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</si>
  <si>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</si>
  <si>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</si>
  <si>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</si>
  <si>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</si>
  <si>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</si>
  <si>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</si>
  <si>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</si>
  <si>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</si>
  <si>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</si>
  <si>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</si>
  <si>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</si>
  <si>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</si>
  <si>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</si>
  <si>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</si>
  <si>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</si>
  <si>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</si>
  <si>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</si>
  <si>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</si>
  <si>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</si>
  <si>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</si>
  <si>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</si>
  <si>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</si>
  <si>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</si>
  <si>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</si>
  <si>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</si>
  <si>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</si>
  <si>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</si>
  <si>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</si>
  <si>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</si>
  <si>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</si>
  <si>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</si>
  <si>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</si>
  <si>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</si>
  <si>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</si>
  <si>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</si>
  <si>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</si>
  <si>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</si>
  <si>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</si>
  <si>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</si>
  <si>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</si>
  <si>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</si>
  <si>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</si>
  <si>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</si>
  <si>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</si>
  <si>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</si>
  <si>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</si>
  <si>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</si>
  <si>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</si>
  <si>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</si>
  <si>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</si>
  <si>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</si>
  <si>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</si>
  <si>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</si>
  <si>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</si>
  <si>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</si>
  <si>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</si>
  <si>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</si>
  <si>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</si>
  <si>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</si>
  <si>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</si>
  <si>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</si>
  <si>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</si>
  <si>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</si>
  <si>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</si>
  <si>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</si>
  <si>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</si>
  <si>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</si>
  <si>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</si>
  <si>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</si>
  <si>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</si>
  <si>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</si>
  <si>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</si>
  <si>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</si>
  <si>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</si>
  <si>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</si>
  <si>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</si>
  <si>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</si>
  <si>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</si>
  <si>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</si>
  <si>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</si>
  <si>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</si>
  <si>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</si>
  <si>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</si>
  <si>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</si>
  <si>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</si>
  <si>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</si>
  <si>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</si>
  <si>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</si>
  <si>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</si>
  <si>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</si>
  <si>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</si>
  <si>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</si>
  <si>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</si>
  <si>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</si>
  <si>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</si>
  <si>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</si>
  <si>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</si>
  <si>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</si>
  <si>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</si>
  <si>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</si>
  <si>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</si>
  <si>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</si>
  <si>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</si>
  <si>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</si>
  <si>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</si>
  <si>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</si>
  <si>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</si>
  <si>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</si>
  <si>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</si>
  <si>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</si>
  <si>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</si>
  <si>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</si>
  <si>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</si>
  <si>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</si>
  <si>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</si>
  <si>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</si>
  <si>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</si>
  <si>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</si>
  <si>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</si>
  <si>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</si>
  <si>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</si>
  <si>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</si>
  <si>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</si>
  <si>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</si>
  <si>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</si>
  <si>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</si>
  <si>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</si>
  <si>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</si>
  <si>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</si>
  <si>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</si>
  <si>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</si>
  <si>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</si>
  <si>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</si>
  <si>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</si>
  <si>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</si>
  <si>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</si>
  <si>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</si>
  <si>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</si>
  <si>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</si>
  <si>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</si>
  <si>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</si>
  <si>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</si>
  <si>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</si>
  <si>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</si>
  <si>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</si>
  <si>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</si>
  <si>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</si>
  <si>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</si>
  <si>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</si>
  <si>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</si>
  <si>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</si>
  <si>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</si>
  <si>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</si>
  <si>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</si>
  <si>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</si>
  <si>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</si>
  <si>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</si>
  <si>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</si>
  <si>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</si>
  <si>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</si>
  <si>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</si>
  <si>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</si>
  <si>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</si>
  <si>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</si>
  <si>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</si>
  <si>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</si>
  <si>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</si>
  <si>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</si>
  <si>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</si>
  <si>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</si>
  <si>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</si>
  <si>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</si>
  <si>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</si>
  <si>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</si>
  <si>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</si>
  <si>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</si>
  <si>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</si>
  <si>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</si>
  <si>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</si>
  <si>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</si>
  <si>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</si>
  <si>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</si>
  <si>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</si>
  <si>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</si>
  <si>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</si>
  <si>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</si>
  <si>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</si>
  <si>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</si>
  <si>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</si>
  <si>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</si>
  <si>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</si>
  <si>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</si>
  <si>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</si>
  <si>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</si>
  <si>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</si>
  <si>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</si>
  <si>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</si>
  <si>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</si>
  <si>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</si>
  <si>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</si>
  <si>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</si>
  <si>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</si>
  <si>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</si>
  <si>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</si>
  <si>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</si>
  <si>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</si>
  <si>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</si>
  <si>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</si>
  <si>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</si>
  <si>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</si>
  <si>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</si>
  <si>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</si>
  <si>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</si>
  <si>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</si>
  <si>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</si>
  <si>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</si>
  <si>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</si>
  <si>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</si>
  <si>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</si>
  <si>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</si>
  <si>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</si>
  <si>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</si>
  <si>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</si>
  <si>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</si>
  <si>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</si>
  <si>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</si>
  <si>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</si>
  <si>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</si>
  <si>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</si>
  <si>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</si>
  <si>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</si>
  <si>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</si>
  <si>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</si>
  <si>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</si>
  <si>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</si>
  <si>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</si>
  <si>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</si>
  <si>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</si>
  <si>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</si>
  <si>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</si>
  <si>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</si>
  <si>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</si>
  <si>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</si>
  <si>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</si>
  <si>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</si>
  <si>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</si>
  <si>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</si>
  <si>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</si>
  <si>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</si>
  <si>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</si>
  <si>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</si>
  <si>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</si>
  <si>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</si>
  <si>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</si>
  <si>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</si>
  <si>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</si>
  <si>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</si>
  <si>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</si>
  <si>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</si>
  <si>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</si>
  <si>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</si>
  <si>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</si>
  <si>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</si>
  <si>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</si>
  <si>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</si>
  <si>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</si>
  <si>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</si>
  <si>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</si>
  <si>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</si>
  <si>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</si>
  <si>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</si>
  <si>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</si>
  <si>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</si>
  <si>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</si>
  <si>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</si>
  <si>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</si>
  <si>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</si>
  <si>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</si>
  <si>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</si>
  <si>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</si>
  <si>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</si>
  <si>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</si>
  <si>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</si>
  <si>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</si>
  <si>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</si>
  <si>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</si>
  <si>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</si>
  <si>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</si>
  <si>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</si>
  <si>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</si>
  <si>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</si>
  <si>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</si>
  <si>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</si>
  <si>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</si>
  <si>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</si>
  <si>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</si>
  <si>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</si>
  <si>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</si>
  <si>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</si>
  <si>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</si>
  <si>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</si>
  <si>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</si>
  <si>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</si>
  <si>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</si>
  <si>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</si>
  <si>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</si>
  <si>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</si>
  <si>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</si>
  <si>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</si>
  <si>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</si>
  <si>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</si>
  <si>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</si>
  <si>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</si>
  <si>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</si>
  <si>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</si>
  <si>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</si>
  <si>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</si>
  <si>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</si>
  <si>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</si>
  <si>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</si>
  <si>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</si>
  <si>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</si>
  <si>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</si>
  <si>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</si>
  <si>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</si>
  <si>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</si>
  <si>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</si>
  <si>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</si>
  <si>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</si>
  <si>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</si>
  <si>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</si>
  <si>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</si>
  <si>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</si>
  <si>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</si>
  <si>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</si>
  <si>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</si>
  <si>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</si>
  <si>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</si>
  <si>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</si>
  <si>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</si>
  <si>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</si>
  <si>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</si>
  <si>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</si>
  <si>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</si>
  <si>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</si>
  <si>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</si>
  <si>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</si>
  <si>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</si>
  <si>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</si>
  <si>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</si>
  <si>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</si>
  <si>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</si>
  <si>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</si>
  <si>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</si>
  <si>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</si>
  <si>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</si>
  <si>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</si>
  <si>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</si>
  <si>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</si>
  <si>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</si>
  <si>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</si>
  <si>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</si>
  <si>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</si>
  <si>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</si>
  <si>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</si>
  <si>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</si>
  <si>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</si>
  <si>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</si>
  <si>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</si>
  <si>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</si>
  <si>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</si>
  <si>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</si>
  <si>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</si>
  <si>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</si>
  <si>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</si>
  <si>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</si>
  <si>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</si>
  <si>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</si>
  <si>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</si>
  <si>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</si>
  <si>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</si>
  <si>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</si>
  <si>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</si>
  <si>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</si>
  <si>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</si>
  <si>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</si>
  <si>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</si>
  <si>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</si>
  <si>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</si>
  <si>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</si>
  <si>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</si>
  <si>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</si>
  <si>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</si>
  <si>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</si>
  <si>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</si>
  <si>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</si>
  <si>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</si>
  <si>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</si>
  <si>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</si>
  <si>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</si>
  <si>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</si>
  <si>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</si>
  <si>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</si>
  <si>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</si>
  <si>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</si>
  <si>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</si>
  <si>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</si>
  <si>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</si>
  <si>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</si>
  <si>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</si>
  <si>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</si>
  <si>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</si>
  <si>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</si>
  <si>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</si>
  <si>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</si>
  <si>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</si>
  <si>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</si>
  <si>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</si>
  <si>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</si>
  <si>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</si>
  <si>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</si>
  <si>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</si>
  <si>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</si>
  <si>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</si>
  <si>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</si>
  <si>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</si>
  <si>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</si>
  <si>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</si>
  <si>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</si>
  <si>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</si>
  <si>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</si>
  <si>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</si>
  <si>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</si>
  <si>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</si>
  <si>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</si>
  <si>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</si>
  <si>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</si>
  <si>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</si>
  <si>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</si>
  <si>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</si>
  <si>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</si>
  <si>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</si>
  <si>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</si>
  <si>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</si>
  <si>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</si>
  <si>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</si>
  <si>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</si>
  <si>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</si>
  <si>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</si>
  <si>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</si>
  <si>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</si>
  <si>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</si>
  <si>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</si>
  <si>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</si>
  <si>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</si>
  <si>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</si>
  <si>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</si>
  <si>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</si>
  <si>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</si>
  <si>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</si>
  <si>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</si>
  <si>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</si>
  <si>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</si>
  <si>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</si>
  <si>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</si>
  <si>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</si>
  <si>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</si>
  <si>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</si>
  <si>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</si>
  <si>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</si>
  <si>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</si>
  <si>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</si>
  <si>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</si>
  <si>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</si>
  <si>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</si>
  <si>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</si>
  <si>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</si>
  <si>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</si>
  <si>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</si>
  <si>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</si>
  <si>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</si>
  <si>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</si>
  <si>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</si>
  <si>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</si>
  <si>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</si>
  <si>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</si>
  <si>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</si>
  <si>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</si>
  <si>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</si>
  <si>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</si>
  <si>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</si>
  <si>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</si>
  <si>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</si>
  <si>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</si>
  <si>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</si>
  <si>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</si>
  <si>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</si>
  <si>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</si>
  <si>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</si>
  <si>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</si>
  <si>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</si>
  <si>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</si>
  <si>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</si>
  <si>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</si>
  <si>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</si>
  <si>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</si>
  <si>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</si>
  <si>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</si>
  <si>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</si>
  <si>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</si>
  <si>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</si>
  <si>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</si>
  <si>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</si>
  <si>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</si>
  <si>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</si>
  <si>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</si>
  <si>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</si>
  <si>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</si>
  <si>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</si>
  <si>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</si>
  <si>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</si>
  <si>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</si>
  <si>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</si>
  <si>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</si>
  <si>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</si>
  <si>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</si>
  <si>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</si>
  <si>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</si>
  <si>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</si>
  <si>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</si>
  <si>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</si>
  <si>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</si>
  <si>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</si>
  <si>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</si>
  <si>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</si>
  <si>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</si>
  <si>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</si>
  <si>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</si>
  <si>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</si>
  <si>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</si>
  <si>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</si>
  <si>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</si>
  <si>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</si>
  <si>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</si>
  <si>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</si>
  <si>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</si>
  <si>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</si>
  <si>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</si>
  <si>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</si>
  <si>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</si>
  <si>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</si>
  <si>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</si>
  <si>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</si>
  <si>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</si>
  <si>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</si>
  <si>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</si>
  <si>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</si>
  <si>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</si>
  <si>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</si>
  <si>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</si>
  <si>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</si>
  <si>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</si>
  <si>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</si>
  <si>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</si>
  <si>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</si>
  <si>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</si>
  <si>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</si>
  <si>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</si>
  <si>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</si>
  <si>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</si>
  <si>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</si>
  <si>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</si>
  <si>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</si>
  <si>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</si>
  <si>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</si>
  <si>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</si>
  <si>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</si>
  <si>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</si>
  <si>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</si>
  <si>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</si>
  <si>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</si>
  <si>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</si>
  <si>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</si>
  <si>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</si>
  <si>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</si>
  <si>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</si>
  <si>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</si>
  <si>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</si>
  <si>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</si>
  <si>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</si>
  <si>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</si>
  <si>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</si>
  <si>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</si>
  <si>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</si>
  <si>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</si>
  <si>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</si>
  <si>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</si>
  <si>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</si>
  <si>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</si>
  <si>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</si>
  <si>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</si>
  <si>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</si>
  <si>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</si>
  <si>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</si>
  <si>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</si>
  <si>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</si>
  <si>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</si>
  <si>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</si>
  <si>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</si>
  <si>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</si>
  <si>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</si>
  <si>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</si>
  <si>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</si>
  <si>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</si>
  <si>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</si>
  <si>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</si>
  <si>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</si>
  <si>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</si>
  <si>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</si>
  <si>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</si>
  <si>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</si>
  <si>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</si>
  <si>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</si>
  <si>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</si>
  <si>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</si>
  <si>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</si>
  <si>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</si>
  <si>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</si>
  <si>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</si>
  <si>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</si>
  <si>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</si>
  <si>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</si>
  <si>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</si>
  <si>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</si>
  <si>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</si>
  <si>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</si>
  <si>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</si>
  <si>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</si>
  <si>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</si>
  <si>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</si>
  <si>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</si>
  <si>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</si>
  <si>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</si>
  <si>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</si>
  <si>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</si>
  <si>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</si>
  <si>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</si>
  <si>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</si>
  <si>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</si>
  <si>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</si>
  <si>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</si>
  <si>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</si>
  <si>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</si>
  <si>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</si>
  <si>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</si>
  <si>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</si>
  <si>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</si>
  <si>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</si>
  <si>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</si>
  <si>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</si>
  <si>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</si>
  <si>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</si>
  <si>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</si>
  <si>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</si>
  <si>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</si>
  <si>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</si>
  <si>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</si>
  <si>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</si>
  <si>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</si>
  <si>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</si>
  <si>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</si>
  <si>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</si>
  <si>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</si>
  <si>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</si>
  <si>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</si>
  <si>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</si>
  <si>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</si>
  <si>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</si>
  <si>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</si>
  <si>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</si>
  <si>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</si>
  <si>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</si>
  <si>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</si>
  <si>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</si>
  <si>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</si>
  <si>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</si>
  <si>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</si>
  <si>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</si>
  <si>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</si>
  <si>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</si>
  <si>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</si>
  <si>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</si>
  <si>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</si>
  <si>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</si>
  <si>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</si>
  <si>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</si>
  <si>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</si>
  <si>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</si>
  <si>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</si>
  <si>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</si>
  <si>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</si>
  <si>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</si>
  <si>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</si>
  <si>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</si>
  <si>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</si>
  <si>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</si>
  <si>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</si>
  <si>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</si>
  <si>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</si>
  <si>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</si>
  <si>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</si>
  <si>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</si>
  <si>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</si>
  <si>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</si>
  <si>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</si>
  <si>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</si>
  <si>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</si>
  <si>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</si>
  <si>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</si>
  <si>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</si>
  <si>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</si>
  <si>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</si>
  <si>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</si>
  <si>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</si>
  <si>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</si>
  <si>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</si>
  <si>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</si>
  <si>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</si>
  <si>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</si>
  <si>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</si>
  <si>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</si>
  <si>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</si>
  <si>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</si>
  <si>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</si>
  <si>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</si>
  <si>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</si>
  <si>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</si>
  <si>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</si>
  <si>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</si>
  <si>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</si>
  <si>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</si>
  <si>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</si>
  <si>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</si>
  <si>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</si>
  <si>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</si>
  <si>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</si>
  <si>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</si>
  <si>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</si>
  <si>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</si>
  <si>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</si>
  <si>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</si>
  <si>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</si>
  <si>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</si>
  <si>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</si>
  <si>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</si>
  <si>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</si>
  <si>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</si>
  <si>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</si>
  <si>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</si>
  <si>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</si>
  <si>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</si>
  <si>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</si>
  <si>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</si>
  <si>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</si>
  <si>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</si>
  <si>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</si>
  <si>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</si>
  <si>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</si>
  <si>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</si>
  <si>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</si>
  <si>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</si>
  <si>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</si>
  <si>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</si>
  <si>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</si>
  <si>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</si>
  <si>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</si>
  <si>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</si>
  <si>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</si>
  <si>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</si>
  <si>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</si>
  <si>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</si>
  <si>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</si>
  <si>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</si>
  <si>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</si>
  <si>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</si>
  <si>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</si>
  <si>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</si>
  <si>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</si>
  <si>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</si>
  <si>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</si>
  <si>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</si>
  <si>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</si>
  <si>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</si>
  <si>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</si>
  <si>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</si>
  <si>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</si>
  <si>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</si>
  <si>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</si>
  <si>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</si>
  <si>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</si>
  <si>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</si>
  <si>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</si>
  <si>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</si>
  <si>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</si>
  <si>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</si>
  <si>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</si>
  <si>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</si>
  <si>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</si>
  <si>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</si>
  <si>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</si>
  <si>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</si>
  <si>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</si>
  <si>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</si>
  <si>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</si>
  <si>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</si>
  <si>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</si>
  <si>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</si>
  <si>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</si>
  <si>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</si>
  <si>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</si>
  <si>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</si>
  <si>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</si>
  <si>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</si>
  <si>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</si>
  <si>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</si>
  <si>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</si>
  <si>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</si>
  <si>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</si>
  <si>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</si>
  <si>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</si>
  <si>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</si>
  <si>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</si>
  <si>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</si>
  <si>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</si>
  <si>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</si>
  <si>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</si>
  <si>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</si>
  <si>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</si>
  <si>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</si>
  <si>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</si>
  <si>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</si>
  <si>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</si>
  <si>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</si>
  <si>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</si>
  <si>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</si>
  <si>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</si>
  <si>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</si>
  <si>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</si>
  <si>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</si>
  <si>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</si>
  <si>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</si>
  <si>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</si>
  <si>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</si>
  <si>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</si>
  <si>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</si>
  <si>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</si>
  <si>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</si>
  <si>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</si>
  <si>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</si>
  <si>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</si>
  <si>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</si>
  <si>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</si>
  <si>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</si>
  <si>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</si>
  <si>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</si>
  <si>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</si>
  <si>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</si>
  <si>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</si>
  <si>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</si>
  <si>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</si>
  <si>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</si>
  <si>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</si>
  <si>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</si>
  <si>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</si>
  <si>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</si>
  <si>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</si>
  <si>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</si>
  <si>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</si>
  <si>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</si>
  <si>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</si>
  <si>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</si>
  <si>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</si>
  <si>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</si>
  <si>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</si>
  <si>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</si>
  <si>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</si>
  <si>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</si>
  <si>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</si>
  <si>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</si>
  <si>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</si>
  <si>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</si>
  <si>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</si>
  <si>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</si>
  <si>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</si>
  <si>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</si>
  <si>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</si>
  <si>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</si>
  <si>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</si>
  <si>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</si>
  <si>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</si>
  <si>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</si>
  <si>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</si>
  <si>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</si>
  <si>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</si>
  <si>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</si>
  <si>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</si>
  <si>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</si>
  <si>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</si>
  <si>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</si>
  <si>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</si>
  <si>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</si>
  <si>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</si>
  <si>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</si>
  <si>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</si>
  <si>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</si>
  <si>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</si>
  <si>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</si>
  <si>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</si>
  <si>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</si>
  <si>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</si>
  <si>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</si>
  <si>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</si>
  <si>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</si>
  <si>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</si>
  <si>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</si>
  <si>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</si>
  <si>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</si>
  <si>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</si>
  <si>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</si>
  <si>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</si>
  <si>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</si>
  <si>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</si>
  <si>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</si>
  <si>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</si>
  <si>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</si>
  <si>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</si>
  <si>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</si>
  <si>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</si>
  <si>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</si>
  <si>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</si>
  <si>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</si>
  <si>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</si>
  <si>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</si>
  <si>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</si>
  <si>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</si>
  <si>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</si>
  <si>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</si>
  <si>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</si>
  <si>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</si>
  <si>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</si>
  <si>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</si>
  <si>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</si>
  <si>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</si>
  <si>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</si>
  <si>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</si>
  <si>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</si>
  <si>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</si>
  <si>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</si>
  <si>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</si>
  <si>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</si>
  <si>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</si>
  <si>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</si>
  <si>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</si>
  <si>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</si>
  <si>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</si>
  <si>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</si>
  <si>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</si>
  <si>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</si>
  <si>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</si>
  <si>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</si>
  <si>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</si>
  <si>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</si>
  <si>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</si>
  <si>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</si>
  <si>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</si>
  <si>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</si>
  <si>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</si>
  <si>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</si>
  <si>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</si>
  <si>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</si>
  <si>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</si>
  <si>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</si>
  <si>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</si>
  <si>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</si>
  <si>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</si>
  <si>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</si>
  <si>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</si>
  <si>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</si>
  <si>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</si>
  <si>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</si>
  <si>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</si>
  <si>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</si>
  <si>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</si>
  <si>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</si>
  <si>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</si>
  <si>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</si>
  <si>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</si>
  <si>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</si>
  <si>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</si>
  <si>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</si>
  <si>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</si>
  <si>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</si>
  <si>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</si>
  <si>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</si>
  <si>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</si>
  <si>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</si>
  <si>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</si>
  <si>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</si>
  <si>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</si>
  <si>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</si>
  <si>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</si>
  <si>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</si>
  <si>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</si>
  <si>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</si>
  <si>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</si>
  <si>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</si>
  <si>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</si>
  <si>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</si>
  <si>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</si>
  <si>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</si>
  <si>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</si>
  <si>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</si>
  <si>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</si>
  <si>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</si>
  <si>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</si>
  <si>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</si>
  <si>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</si>
  <si>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</si>
  <si>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</si>
  <si>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</si>
  <si>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</si>
  <si>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</si>
  <si>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</si>
  <si>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</si>
  <si>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</si>
  <si>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</si>
  <si>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</si>
  <si>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</si>
  <si>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</si>
  <si>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</si>
  <si>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</si>
  <si>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</si>
  <si>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</si>
  <si>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</si>
  <si>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</si>
  <si>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</si>
  <si>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</si>
  <si>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</si>
  <si>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</si>
  <si>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</si>
  <si>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</si>
  <si>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</si>
  <si>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</si>
  <si>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</si>
  <si>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</si>
  <si>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</si>
  <si>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</si>
  <si>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</si>
  <si>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</si>
  <si>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</si>
  <si>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</si>
  <si>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</si>
  <si>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</si>
  <si>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</si>
  <si>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</si>
  <si>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</si>
  <si>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</si>
  <si>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</si>
  <si>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</si>
  <si>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</si>
  <si>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</si>
  <si>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</si>
  <si>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</si>
  <si>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</si>
  <si>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</si>
  <si>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</si>
  <si>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</si>
  <si>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</si>
  <si>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</si>
  <si>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</si>
  <si>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</si>
  <si>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</si>
  <si>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</si>
  <si>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</si>
  <si>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</si>
  <si>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</si>
  <si>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</si>
  <si>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</si>
  <si>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</si>
  <si>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</si>
  <si>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</si>
  <si>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</si>
  <si>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</si>
  <si>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</si>
  <si>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</si>
  <si>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</si>
  <si>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</si>
  <si>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</si>
  <si>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</si>
  <si>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</si>
  <si>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</si>
  <si>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</si>
  <si>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</si>
  <si>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</si>
  <si>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</si>
  <si>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</si>
  <si>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</si>
  <si>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</si>
  <si>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</si>
  <si>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</si>
  <si>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</si>
  <si>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</si>
  <si>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</si>
  <si>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</si>
  <si>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</si>
  <si>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</si>
  <si>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</si>
  <si>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</si>
  <si>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</si>
  <si>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</si>
  <si>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</si>
  <si>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</si>
  <si>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</si>
  <si>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</si>
  <si>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</si>
  <si>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</si>
  <si>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</si>
  <si>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</si>
  <si>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</si>
  <si>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</si>
  <si>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</si>
  <si>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</si>
  <si>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</si>
  <si>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</si>
  <si>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</si>
  <si>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</si>
  <si>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</si>
  <si>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</si>
  <si>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</si>
  <si>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</si>
  <si>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</si>
  <si>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</si>
  <si>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</si>
  <si>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</si>
  <si>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</si>
  <si>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</si>
  <si>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</si>
  <si>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</si>
  <si>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</si>
  <si>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</si>
  <si>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</si>
  <si>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</si>
  <si>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</si>
  <si>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</si>
  <si>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</si>
  <si>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</si>
  <si>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</si>
  <si>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</si>
  <si>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</si>
  <si>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</si>
  <si>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</si>
  <si>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</si>
  <si>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</si>
  <si>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</si>
  <si>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</si>
  <si>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</si>
  <si>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</si>
  <si>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</si>
  <si>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</si>
  <si>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</si>
  <si>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</si>
  <si>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</si>
  <si>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</si>
  <si>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</si>
  <si>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</si>
  <si>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</si>
  <si>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</si>
  <si>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</si>
  <si>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</si>
  <si>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</si>
  <si>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</si>
  <si>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</si>
  <si>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</si>
  <si>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</si>
  <si>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</si>
  <si>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</si>
  <si>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</si>
  <si>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</si>
  <si>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</si>
  <si>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</si>
  <si>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</si>
  <si>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</si>
  <si>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</si>
  <si>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</si>
  <si>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</si>
  <si>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</si>
  <si>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</si>
  <si>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</si>
  <si>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</si>
  <si>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</si>
  <si>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</si>
  <si>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</si>
  <si>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</si>
  <si>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</si>
  <si>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</si>
  <si>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</si>
  <si>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</si>
  <si>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</si>
  <si>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</si>
  <si>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</si>
  <si>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</si>
  <si>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</si>
  <si>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</si>
  <si>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</si>
  <si>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</si>
  <si>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</si>
  <si>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</si>
  <si>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</si>
  <si>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</si>
  <si>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</si>
  <si>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</si>
  <si>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</si>
  <si>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</si>
  <si>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</si>
  <si>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</si>
  <si>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</si>
  <si>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</si>
  <si>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</si>
  <si>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</si>
  <si>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</si>
  <si>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</si>
  <si>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</si>
  <si>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</si>
  <si>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</si>
  <si>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</si>
  <si>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</si>
  <si>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</si>
  <si>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</si>
  <si>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</si>
  <si>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</si>
  <si>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</si>
  <si>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</si>
  <si>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</si>
  <si>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</si>
  <si>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</si>
  <si>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</si>
  <si>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</si>
  <si>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</si>
  <si>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</si>
  <si>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</si>
  <si>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</si>
  <si>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</si>
  <si>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</si>
  <si>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</si>
  <si>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</si>
  <si>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</si>
  <si>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</si>
  <si>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</si>
  <si>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</si>
  <si>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</si>
  <si>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</si>
  <si>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</si>
  <si>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</si>
  <si>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</si>
  <si>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</si>
  <si>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</si>
  <si>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</si>
  <si>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</si>
  <si>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</si>
  <si>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</si>
  <si>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</si>
  <si>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</si>
  <si>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</si>
  <si>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</si>
  <si>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</si>
  <si>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</si>
  <si>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</si>
  <si>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</si>
  <si>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</si>
  <si>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</si>
  <si>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</si>
  <si>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</si>
  <si>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</si>
  <si>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</si>
  <si>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</si>
  <si>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</si>
  <si>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</si>
  <si>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</si>
  <si>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</si>
  <si>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</si>
  <si>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</si>
  <si>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</si>
  <si>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</si>
  <si>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</si>
  <si>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</si>
  <si>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</si>
  <si>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</si>
  <si>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</si>
  <si>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</si>
  <si>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</si>
  <si>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</si>
  <si>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</si>
  <si>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</si>
  <si>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</si>
  <si>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</si>
  <si>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</si>
  <si>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</si>
  <si>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</si>
  <si>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</si>
  <si>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</si>
  <si>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</si>
  <si>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</si>
  <si>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</si>
  <si>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</si>
  <si>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</si>
  <si>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</si>
  <si>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</si>
  <si>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</si>
  <si>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</si>
  <si>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</si>
  <si>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</si>
  <si>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</si>
  <si>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</si>
  <si>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</si>
  <si>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</si>
  <si>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</si>
  <si>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</si>
  <si>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</si>
  <si>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</si>
  <si>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</si>
  <si>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</si>
  <si>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</si>
  <si>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</si>
  <si>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</si>
  <si>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</si>
  <si>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</si>
  <si>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</si>
  <si>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</si>
  <si>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</si>
  <si>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</si>
  <si>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</si>
  <si>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</si>
  <si>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</si>
  <si>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</si>
  <si>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</si>
  <si>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</si>
  <si>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</si>
  <si>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</si>
  <si>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</si>
  <si>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</si>
  <si>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</si>
  <si>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</si>
  <si>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</si>
  <si>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</si>
  <si>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</si>
  <si>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</si>
  <si>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</si>
  <si>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</si>
  <si>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</si>
  <si>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</si>
  <si>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</si>
  <si>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</si>
  <si>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</si>
  <si>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</si>
  <si>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</si>
  <si>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</si>
  <si>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</si>
  <si>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</si>
  <si>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</si>
  <si>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</si>
  <si>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</si>
  <si>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</si>
  <si>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</si>
  <si>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</si>
  <si>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</si>
  <si>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</si>
  <si>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</si>
  <si>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</si>
  <si>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</si>
  <si>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</si>
  <si>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</si>
  <si>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</si>
  <si>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</si>
  <si>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</si>
  <si>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</si>
  <si>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</si>
  <si>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</si>
  <si>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</si>
  <si>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</si>
  <si>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</si>
  <si>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</si>
  <si>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</si>
  <si>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</si>
  <si>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</si>
  <si>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</si>
  <si>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</si>
  <si>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</si>
  <si>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</si>
  <si>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</si>
  <si>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</si>
  <si>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</si>
  <si>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</si>
  <si>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</si>
  <si>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</si>
  <si>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</si>
  <si>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</si>
  <si>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</si>
  <si>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</si>
  <si>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</si>
  <si>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</si>
  <si>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</si>
  <si>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</si>
  <si>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</si>
  <si>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</si>
  <si>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</si>
  <si>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</si>
  <si>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</si>
  <si>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</si>
  <si>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</si>
  <si>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</si>
  <si>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</si>
  <si>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</si>
  <si>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</si>
  <si>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</si>
  <si>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</si>
  <si>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</si>
  <si>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</si>
  <si>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</si>
  <si>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</si>
  <si>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</si>
  <si>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</si>
  <si>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</si>
  <si>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</si>
  <si>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</si>
  <si>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</si>
  <si>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</si>
  <si>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</si>
  <si>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</si>
  <si>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</si>
  <si>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</si>
  <si>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</si>
  <si>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</si>
  <si>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</si>
  <si>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</si>
  <si>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</si>
  <si>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</si>
  <si>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</si>
  <si>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</si>
  <si>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</si>
  <si>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</si>
  <si>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</si>
  <si>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</si>
  <si>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</si>
  <si>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</si>
  <si>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</si>
  <si>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</si>
  <si>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</si>
  <si>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</si>
  <si>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</si>
  <si>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</si>
  <si>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</si>
  <si>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</si>
  <si>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</si>
  <si>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</si>
  <si>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</si>
  <si>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</si>
  <si>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</si>
  <si>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</si>
  <si>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</si>
  <si>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</si>
  <si>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</si>
  <si>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</si>
  <si>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</si>
  <si>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</si>
  <si>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</si>
  <si>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</si>
  <si>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</si>
  <si>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</si>
  <si>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</si>
  <si>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</si>
  <si>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</si>
  <si>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</si>
  <si>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</si>
  <si>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</si>
  <si>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</si>
  <si>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</si>
  <si>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</si>
  <si>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</si>
  <si>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</si>
  <si>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</si>
  <si>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</si>
  <si>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</si>
  <si>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</si>
  <si>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</si>
  <si>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</si>
  <si>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</si>
  <si>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</si>
  <si>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</si>
  <si>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</si>
  <si>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</si>
  <si>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</si>
  <si>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</si>
  <si>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</si>
  <si>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</si>
  <si>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</si>
  <si>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</si>
  <si>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</si>
  <si>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</si>
  <si>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</si>
  <si>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</si>
  <si>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</si>
  <si>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</si>
  <si>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</si>
  <si>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</si>
  <si>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</si>
  <si>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</si>
  <si>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</si>
  <si>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</si>
  <si>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</si>
  <si>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</si>
  <si>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</si>
  <si>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</si>
  <si>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</si>
  <si>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</si>
  <si>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</si>
  <si>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</si>
  <si>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</si>
  <si>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</si>
  <si>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</si>
  <si>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</si>
  <si>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</si>
  <si>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</si>
  <si>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</si>
  <si>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</si>
  <si>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</si>
  <si>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</si>
  <si>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</si>
  <si>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</si>
  <si>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</si>
  <si>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</si>
  <si>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</si>
  <si>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</si>
  <si>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</si>
  <si>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</si>
  <si>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</si>
  <si>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</si>
  <si>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</si>
  <si>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</si>
  <si>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</si>
  <si>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</si>
  <si>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</si>
  <si>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</si>
  <si>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</si>
  <si>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</si>
  <si>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</si>
  <si>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</si>
  <si>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</si>
  <si>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</si>
  <si>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</si>
  <si>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</si>
  <si>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</si>
  <si>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</si>
  <si>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</si>
  <si>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</si>
  <si>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</si>
  <si>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</si>
  <si>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</si>
  <si>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</si>
  <si>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</si>
  <si>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</si>
  <si>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</si>
  <si>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</si>
  <si>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</si>
  <si>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</si>
  <si>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</si>
  <si>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</si>
  <si>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</si>
  <si>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</si>
  <si>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</si>
  <si>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</si>
  <si>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</si>
  <si>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</si>
  <si>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</si>
  <si>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</si>
  <si>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</si>
  <si>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</si>
  <si>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</si>
  <si>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</si>
  <si>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</si>
  <si>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</si>
  <si>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</si>
  <si>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</si>
  <si>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</si>
  <si>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</si>
  <si>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</si>
  <si>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</si>
  <si>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</si>
  <si>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</si>
  <si>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</si>
  <si>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</si>
  <si>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</si>
  <si>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</si>
  <si>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</si>
  <si>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</si>
  <si>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</si>
  <si>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</si>
  <si>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</si>
  <si>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</si>
  <si>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</si>
  <si>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</si>
  <si>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</si>
  <si>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</si>
  <si>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</si>
  <si>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</si>
  <si>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</si>
  <si>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</si>
  <si>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</si>
  <si>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</si>
  <si>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</si>
  <si>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</si>
  <si>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</si>
  <si>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</si>
  <si>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</si>
  <si>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</si>
  <si>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</si>
  <si>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</si>
  <si>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</si>
  <si>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</si>
  <si>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</si>
  <si>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</si>
  <si>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</si>
  <si>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</si>
  <si>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</si>
  <si>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</si>
  <si>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</si>
  <si>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</si>
  <si>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</si>
  <si>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</si>
  <si>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</si>
  <si>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</si>
  <si>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</si>
  <si>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</si>
  <si>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</si>
  <si>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</si>
  <si>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</si>
  <si>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</si>
  <si>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</si>
  <si>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</si>
  <si>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</si>
  <si>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</si>
  <si>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</si>
  <si>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</si>
  <si>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</si>
  <si>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</si>
  <si>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</si>
  <si>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</si>
  <si>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</si>
  <si>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</si>
  <si>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</si>
  <si>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</si>
  <si>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</si>
  <si>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</si>
  <si>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</si>
  <si>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</si>
  <si>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</si>
  <si>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</si>
  <si>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</si>
  <si>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</si>
  <si>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</si>
  <si>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</si>
  <si>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</si>
  <si>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</si>
  <si>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</si>
  <si>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</si>
  <si>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</si>
  <si>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</si>
  <si>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</si>
  <si>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</si>
  <si>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</si>
  <si>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</si>
  <si>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</si>
  <si>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</si>
  <si>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</si>
  <si>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</si>
  <si>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</si>
  <si>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</si>
  <si>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</si>
  <si>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</si>
  <si>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</si>
  <si>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</si>
  <si>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</si>
  <si>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</si>
  <si>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</si>
  <si>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</si>
  <si>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</si>
  <si>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</si>
  <si>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</si>
  <si>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</si>
  <si>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</si>
  <si>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</si>
  <si>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</si>
  <si>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</si>
  <si>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</si>
  <si>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</si>
  <si>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</si>
  <si>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</si>
  <si>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</si>
  <si>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</si>
  <si>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</si>
  <si>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</si>
  <si>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</si>
  <si>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</si>
  <si>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</si>
  <si>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</si>
  <si>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</si>
  <si>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</si>
  <si>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</si>
  <si>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</si>
  <si>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</si>
  <si>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</si>
  <si>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</si>
  <si>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</si>
  <si>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</si>
  <si>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</si>
  <si>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</si>
  <si>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</si>
  <si>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</si>
  <si>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</si>
  <si>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</si>
  <si>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</si>
  <si>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</si>
  <si>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</si>
  <si>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</si>
  <si>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</si>
  <si>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</si>
  <si>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</si>
  <si>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</si>
  <si>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</si>
  <si>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</si>
  <si>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</si>
  <si>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</si>
  <si>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</si>
  <si>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</si>
  <si>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</si>
  <si>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</si>
  <si>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</si>
  <si>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</si>
  <si>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</si>
  <si>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</si>
  <si>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</si>
  <si>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</si>
  <si>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</si>
  <si>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</si>
  <si>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</si>
  <si>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</si>
  <si>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</si>
  <si>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</si>
  <si>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</si>
  <si>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</si>
  <si>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</si>
  <si>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</si>
  <si>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</si>
  <si>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</si>
  <si>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</si>
  <si>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</si>
  <si>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</si>
  <si>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</si>
  <si>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</si>
  <si>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</si>
  <si>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</si>
  <si>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</si>
  <si>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</si>
  <si>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</si>
  <si>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</si>
  <si>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</si>
  <si>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</si>
  <si>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</si>
  <si>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</si>
  <si>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</si>
  <si>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</si>
  <si>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</si>
  <si>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</si>
  <si>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</si>
  <si>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</si>
  <si>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</si>
  <si>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</si>
  <si>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</si>
  <si>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</si>
  <si>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</si>
  <si>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</si>
  <si>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</si>
  <si>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</si>
  <si>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</si>
  <si>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</si>
  <si>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</si>
  <si>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</si>
  <si>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</si>
  <si>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</si>
  <si>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</si>
  <si>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</si>
  <si>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</si>
  <si>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</si>
  <si>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</si>
  <si>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</si>
  <si>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</si>
  <si>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</si>
  <si>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</si>
  <si>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</si>
  <si>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</si>
  <si>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</si>
  <si>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</si>
  <si>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</si>
  <si>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</si>
  <si>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</si>
  <si>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</si>
  <si>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</si>
  <si>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</si>
  <si>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</si>
  <si>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</si>
  <si>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</si>
  <si>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</si>
  <si>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</si>
  <si>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</si>
  <si>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</si>
  <si>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</si>
  <si>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</si>
  <si>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</si>
  <si>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</si>
  <si>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</si>
  <si>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</si>
  <si>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</si>
  <si>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</si>
  <si>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</si>
  <si>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</si>
  <si>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</si>
  <si>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</si>
  <si>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</si>
  <si>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</si>
  <si>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</si>
  <si>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</si>
  <si>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</si>
  <si>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</si>
  <si>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</si>
  <si>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</si>
  <si>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</si>
  <si>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</si>
  <si>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</si>
  <si>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</si>
  <si>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</si>
  <si>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</si>
  <si>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</si>
  <si>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</si>
  <si>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</si>
  <si>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</si>
  <si>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</si>
  <si>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</si>
  <si>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</si>
  <si>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</si>
  <si>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</si>
  <si>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</si>
  <si>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</si>
  <si>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</si>
  <si>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</si>
  <si>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</si>
  <si>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</si>
  <si>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</si>
  <si>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</si>
  <si>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</si>
  <si>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</si>
  <si>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</si>
  <si>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</si>
  <si>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</si>
  <si>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</si>
  <si>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</si>
  <si>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</si>
  <si>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</si>
  <si>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</si>
  <si>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</si>
  <si>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</si>
  <si>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</si>
  <si>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</si>
  <si>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</si>
  <si>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</si>
  <si>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</si>
  <si>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</si>
  <si>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</si>
  <si>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</si>
  <si>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</si>
  <si>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</si>
  <si>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</si>
  <si>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</si>
  <si>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</si>
  <si>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</si>
  <si>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</si>
  <si>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</si>
  <si>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</si>
  <si>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</si>
  <si>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</si>
  <si>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</si>
  <si>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</si>
  <si>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</si>
  <si>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</si>
  <si>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</si>
  <si>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</si>
  <si>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</si>
  <si>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</si>
  <si>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</si>
  <si>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</si>
  <si>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</si>
  <si>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</si>
  <si>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</si>
  <si>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</si>
  <si>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</si>
  <si>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</si>
  <si>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</si>
  <si>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</si>
  <si>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</si>
  <si>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</si>
  <si>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</si>
  <si>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</si>
  <si>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</si>
  <si>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</si>
  <si>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</si>
  <si>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</si>
  <si>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</si>
  <si>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</si>
  <si>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</si>
  <si>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</si>
  <si>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</si>
  <si>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</si>
  <si>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</si>
  <si>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</si>
  <si>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</si>
  <si>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</si>
  <si>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</si>
  <si>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</si>
  <si>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</si>
  <si>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</si>
  <si>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</si>
  <si>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</si>
  <si>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</si>
  <si>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</si>
  <si>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</si>
  <si>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</si>
  <si>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</si>
  <si>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</si>
  <si>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</si>
  <si>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</si>
  <si>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</si>
  <si>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</si>
  <si>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</si>
  <si>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</si>
  <si>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</si>
  <si>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</si>
  <si>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</si>
  <si>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</si>
  <si>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</si>
  <si>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</si>
  <si>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</si>
  <si>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</si>
  <si>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</si>
  <si>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</si>
  <si>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</si>
  <si>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</si>
  <si>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</si>
  <si>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</si>
  <si>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</si>
  <si>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</si>
  <si>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</si>
  <si>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</si>
  <si>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</si>
  <si>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</si>
  <si>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</si>
  <si>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</si>
  <si>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</si>
  <si>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</si>
  <si>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</si>
  <si>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</si>
  <si>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</si>
  <si>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</si>
  <si>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</si>
  <si>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</si>
  <si>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</si>
  <si>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</si>
  <si>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</si>
  <si>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</si>
  <si>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</si>
  <si>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</si>
  <si>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</si>
  <si>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</si>
  <si>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</si>
  <si>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</si>
  <si>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</si>
  <si>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</si>
  <si>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</si>
  <si>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</si>
  <si>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</si>
  <si>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</si>
  <si>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</si>
  <si>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</si>
  <si>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</si>
  <si>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</si>
  <si>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</si>
  <si>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</si>
  <si>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</si>
  <si>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</si>
  <si>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</si>
  <si>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</si>
  <si>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</si>
  <si>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</si>
  <si>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</si>
  <si>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</si>
  <si>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</si>
  <si>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</si>
  <si>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</si>
  <si>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</si>
  <si>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</si>
  <si>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</si>
  <si>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</si>
  <si>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</si>
  <si>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</si>
  <si>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</si>
  <si>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</si>
  <si>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</si>
  <si>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</si>
  <si>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</si>
  <si>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</si>
  <si>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</si>
  <si>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</si>
  <si>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</si>
  <si>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</si>
  <si>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</si>
  <si>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</si>
  <si>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</si>
  <si>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</si>
  <si>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</si>
  <si>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</si>
  <si>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</si>
  <si>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</si>
  <si>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</si>
  <si>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</si>
  <si>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</si>
  <si>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</si>
  <si>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</si>
  <si>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</si>
  <si>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</si>
  <si>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</si>
  <si>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</si>
  <si>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</si>
  <si>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</si>
  <si>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</si>
  <si>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</si>
  <si>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</si>
  <si>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</si>
  <si>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</si>
  <si>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</si>
  <si>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</si>
  <si>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</si>
  <si>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</si>
  <si>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</si>
  <si>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</si>
  <si>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</si>
  <si>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</si>
  <si>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</si>
  <si>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</si>
  <si>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</si>
  <si>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</si>
  <si>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</si>
  <si>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</si>
  <si>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</si>
  <si>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</si>
  <si>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</si>
  <si>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</si>
  <si>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</si>
  <si>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</si>
  <si>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</si>
  <si>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</si>
  <si>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</si>
  <si>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</si>
  <si>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</si>
  <si>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</si>
  <si>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</si>
  <si>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</si>
  <si>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</si>
  <si>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</si>
  <si>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</si>
  <si>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</si>
  <si>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</si>
  <si>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</si>
  <si>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</si>
  <si>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</si>
  <si>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</si>
  <si>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</si>
  <si>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</si>
  <si>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</si>
  <si>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</si>
  <si>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</si>
  <si>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</si>
  <si>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</si>
  <si>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</si>
  <si>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</si>
  <si>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</si>
  <si>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</si>
  <si>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</si>
  <si>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</si>
  <si>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</si>
  <si>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</si>
  <si>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</si>
  <si>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</si>
  <si>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</si>
  <si>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</si>
  <si>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</si>
  <si>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</si>
  <si>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</si>
  <si>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</si>
  <si>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</si>
  <si>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</si>
  <si>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</si>
  <si>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</si>
  <si>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</si>
  <si>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</si>
  <si>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</si>
  <si>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</si>
  <si>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</si>
  <si>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</si>
  <si>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</si>
  <si>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</si>
  <si>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</si>
  <si>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</si>
  <si>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</si>
  <si>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</si>
  <si>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</si>
  <si>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</si>
  <si>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</si>
  <si>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</si>
  <si>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</si>
  <si>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</si>
  <si>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</si>
  <si>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</si>
  <si>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</si>
  <si>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</si>
  <si>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</si>
  <si>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</si>
  <si>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</si>
  <si>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</si>
  <si>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</si>
  <si>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</si>
  <si>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</si>
  <si>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</si>
  <si>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</si>
  <si>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</si>
  <si>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</si>
  <si>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</si>
  <si>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</si>
  <si>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</si>
  <si>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</si>
  <si>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</si>
  <si>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</si>
  <si>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</si>
  <si>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</si>
  <si>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</si>
  <si>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</si>
  <si>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</si>
  <si>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</si>
  <si>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</si>
  <si>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</si>
  <si>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</si>
  <si>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</si>
  <si>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</si>
  <si>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</si>
  <si>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</si>
  <si>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</si>
  <si>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</si>
  <si>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</si>
  <si>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</si>
  <si>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</si>
  <si>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</si>
  <si>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</si>
  <si>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</si>
  <si>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</si>
  <si>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</si>
  <si>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</si>
  <si>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</si>
  <si>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</si>
  <si>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</si>
  <si>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</si>
  <si>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</si>
  <si>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</si>
  <si>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</si>
  <si>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</si>
  <si>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</si>
  <si>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</si>
  <si>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</si>
  <si>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</si>
  <si>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</si>
  <si>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</si>
  <si>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</si>
  <si>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</si>
  <si>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</si>
  <si>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</si>
  <si>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</si>
  <si>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</si>
  <si>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</si>
  <si>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</si>
  <si>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</si>
  <si>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</si>
  <si>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</si>
  <si>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</si>
  <si>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</si>
  <si>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</si>
  <si>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</si>
  <si>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</si>
  <si>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</si>
  <si>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</si>
  <si>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</si>
  <si>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</si>
  <si>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</si>
  <si>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</si>
  <si>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</si>
  <si>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</si>
  <si>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</si>
  <si>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</si>
  <si>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</si>
  <si>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</si>
  <si>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</si>
  <si>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</si>
  <si>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</si>
  <si>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</si>
  <si>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</si>
  <si>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</si>
  <si>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</si>
  <si>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</si>
  <si>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</si>
  <si>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</si>
  <si>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</si>
  <si>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</si>
  <si>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</si>
  <si>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</si>
  <si>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</si>
  <si>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</si>
  <si>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</si>
  <si>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</si>
  <si>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</si>
  <si>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</si>
  <si>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</si>
  <si>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</si>
  <si>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</si>
  <si>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</si>
  <si>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</si>
  <si>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</si>
  <si>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</si>
  <si>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</si>
  <si>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</si>
  <si>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</si>
  <si>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</si>
  <si>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</si>
  <si>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</si>
  <si>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</si>
  <si>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</si>
  <si>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</si>
  <si>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</si>
  <si>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</si>
  <si>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</si>
  <si>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</si>
  <si>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</si>
  <si>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</si>
  <si>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</si>
  <si>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</si>
  <si>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</si>
  <si>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</si>
  <si>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</si>
  <si>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</si>
  <si>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</si>
  <si>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</si>
  <si>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</si>
  <si>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</si>
  <si>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</si>
  <si>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</si>
  <si>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</si>
  <si>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</si>
  <si>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</si>
  <si>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</si>
  <si>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</si>
  <si>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</si>
  <si>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</si>
  <si>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</si>
  <si>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</si>
  <si>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</si>
  <si>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</si>
  <si>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</si>
  <si>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</si>
  <si>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</si>
  <si>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</si>
  <si>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</si>
  <si>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</si>
  <si>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</si>
  <si>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</si>
  <si>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</si>
  <si>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</si>
  <si>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</si>
  <si>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</si>
  <si>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</si>
  <si>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</si>
  <si>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</si>
  <si>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</si>
  <si>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</si>
  <si>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</si>
  <si>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</si>
  <si>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</si>
  <si>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</si>
  <si>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</si>
  <si>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</si>
  <si>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</si>
  <si>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</si>
  <si>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</si>
  <si>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</si>
  <si>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</si>
  <si>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</si>
  <si>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</si>
  <si>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</si>
  <si>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</si>
  <si>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</si>
  <si>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</si>
  <si>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</si>
  <si>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</si>
  <si>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</si>
  <si>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</si>
  <si>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</si>
  <si>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</si>
  <si>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</si>
  <si>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</si>
  <si>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</si>
  <si>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</si>
  <si>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</si>
  <si>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</si>
  <si>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</si>
  <si>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</si>
  <si>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</si>
  <si>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</si>
  <si>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</si>
  <si>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</si>
  <si>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</si>
  <si>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</si>
  <si>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</si>
  <si>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</si>
  <si>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</si>
  <si>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</si>
  <si>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</si>
  <si>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</si>
  <si>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</si>
  <si>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</si>
  <si>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</si>
  <si>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</si>
  <si>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</si>
  <si>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</si>
  <si>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</si>
  <si>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</si>
  <si>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</si>
  <si>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</si>
  <si>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</si>
  <si>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</si>
  <si>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</si>
  <si>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</si>
  <si>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</si>
  <si>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</si>
  <si>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</si>
  <si>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</si>
  <si>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</si>
  <si>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</si>
  <si>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</si>
  <si>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</si>
  <si>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</si>
  <si>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</si>
  <si>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</si>
  <si>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</si>
  <si>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</si>
  <si>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</si>
  <si>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</si>
  <si>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</si>
  <si>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</si>
  <si>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</si>
  <si>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</si>
  <si>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</si>
  <si>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</si>
  <si>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</si>
  <si>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</si>
  <si>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</si>
  <si>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</si>
  <si>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</si>
  <si>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</si>
  <si>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</si>
  <si>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</si>
  <si>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</si>
  <si>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</si>
  <si>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</si>
  <si>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</si>
  <si>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</si>
  <si>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</si>
  <si>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</si>
  <si>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</si>
  <si>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</si>
  <si>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</si>
  <si>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</si>
  <si>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</si>
  <si>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</si>
  <si>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</si>
  <si>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</si>
  <si>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</si>
  <si>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</si>
  <si>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</si>
  <si>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</si>
  <si>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</si>
  <si>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</si>
  <si>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</si>
  <si>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</si>
  <si>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</si>
  <si>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</si>
  <si>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</si>
  <si>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</si>
  <si>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</si>
  <si>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</si>
  <si>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</si>
  <si>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</si>
  <si>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</si>
  <si>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</si>
  <si>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</si>
  <si>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</si>
  <si>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</si>
  <si>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</si>
  <si>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</si>
  <si>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</si>
  <si>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</si>
  <si>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</si>
  <si>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</si>
  <si>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</si>
  <si>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</si>
  <si>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</si>
  <si>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</si>
  <si>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</si>
  <si>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</si>
  <si>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</si>
  <si>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</si>
  <si>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</si>
  <si>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</si>
  <si>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</si>
  <si>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</si>
  <si>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</si>
  <si>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</si>
  <si>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</si>
  <si>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</si>
  <si>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</si>
  <si>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</si>
  <si>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</si>
  <si>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</si>
  <si>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</si>
  <si>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</si>
  <si>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</si>
  <si>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</si>
  <si>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</si>
  <si>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</si>
  <si>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</si>
  <si>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</si>
  <si>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</si>
  <si>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</si>
  <si>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</si>
  <si>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</si>
  <si>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</si>
  <si>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</si>
  <si>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</si>
  <si>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</si>
  <si>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</si>
  <si>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</si>
  <si>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</si>
  <si>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</si>
  <si>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</si>
  <si>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</si>
  <si>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</si>
  <si>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</si>
  <si>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</si>
  <si>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</si>
  <si>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</si>
  <si>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</si>
  <si>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</si>
  <si>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</si>
  <si>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</si>
  <si>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</si>
  <si>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</si>
  <si>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</si>
  <si>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</si>
  <si>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</si>
  <si>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</si>
  <si>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</si>
  <si>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</si>
  <si>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</si>
  <si>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</si>
  <si>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</si>
  <si>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</si>
  <si>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</si>
  <si>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</si>
  <si>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</si>
  <si>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</si>
  <si>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</si>
  <si>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</si>
  <si>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</si>
  <si>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</si>
  <si>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</si>
  <si>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</si>
  <si>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</si>
  <si>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</si>
  <si>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</si>
  <si>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</si>
  <si>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</si>
  <si>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</si>
  <si>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</si>
  <si>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</si>
  <si>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</si>
  <si>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</si>
  <si>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</si>
  <si>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</si>
  <si>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</si>
  <si>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</si>
  <si>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</si>
  <si>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</si>
  <si>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</si>
  <si>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</si>
  <si>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</si>
  <si>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</si>
  <si>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</si>
  <si>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</si>
  <si>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</si>
  <si>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</si>
  <si>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</si>
  <si>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</si>
  <si>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</si>
  <si>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</si>
  <si>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</si>
  <si>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</si>
  <si>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</si>
  <si>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</si>
  <si>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</si>
  <si>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</si>
  <si>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</si>
  <si>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</si>
  <si>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</si>
  <si>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</si>
  <si>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</si>
  <si>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</si>
  <si>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</si>
  <si>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</si>
  <si>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</si>
  <si>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</si>
  <si>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</si>
  <si>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</si>
  <si>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</si>
  <si>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</si>
  <si>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</si>
  <si>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</si>
  <si>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</si>
  <si>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</si>
  <si>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</si>
  <si>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</si>
  <si>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</si>
  <si>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</si>
  <si>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</si>
  <si>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</si>
  <si>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</si>
  <si>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</si>
  <si>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</si>
  <si>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</si>
  <si>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</si>
  <si>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</si>
  <si>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</si>
  <si>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</si>
  <si>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</si>
  <si>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</si>
  <si>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</si>
  <si>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</si>
  <si>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</si>
  <si>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</si>
  <si>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</si>
  <si>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</si>
  <si>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</si>
  <si>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</si>
  <si>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</si>
  <si>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</si>
  <si>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</si>
  <si>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</si>
  <si>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</si>
  <si>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</si>
  <si>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</si>
  <si>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</si>
  <si>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</si>
  <si>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</si>
  <si>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</si>
  <si>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</si>
  <si>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</si>
  <si>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</si>
  <si>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</si>
  <si>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</si>
  <si>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</si>
  <si>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</si>
  <si>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</si>
  <si>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</si>
  <si>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</si>
  <si>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</si>
  <si>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</si>
  <si>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</si>
  <si>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</si>
  <si>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</si>
  <si>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</si>
  <si>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</si>
  <si>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</si>
  <si>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</si>
  <si>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</si>
  <si>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</si>
  <si>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</si>
  <si>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</si>
  <si>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</si>
  <si>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</si>
  <si>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</si>
  <si>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</si>
  <si>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</si>
  <si>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</si>
  <si>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</si>
  <si>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</si>
  <si>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</si>
  <si>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</si>
  <si>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</si>
  <si>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</si>
  <si>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</si>
  <si>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</si>
  <si>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</si>
  <si>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</si>
  <si>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</si>
  <si>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</si>
  <si>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</si>
  <si>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</si>
  <si>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</si>
  <si>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</si>
  <si>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</si>
  <si>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</si>
  <si>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</si>
  <si>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</si>
  <si>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</si>
  <si>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</si>
  <si>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</si>
  <si>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</si>
  <si>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</si>
  <si>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</si>
  <si>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</si>
  <si>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</si>
  <si>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</si>
  <si>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</si>
  <si>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</si>
  <si>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</si>
  <si>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</si>
  <si>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</si>
  <si>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</si>
  <si>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</si>
  <si>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</si>
  <si>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</si>
  <si>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</si>
  <si>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</si>
  <si>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</si>
  <si>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</si>
  <si>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</si>
  <si>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</si>
  <si>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</si>
  <si>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</si>
  <si>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</si>
  <si>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</si>
  <si>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</si>
  <si>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</si>
  <si>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</si>
  <si>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</si>
  <si>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</si>
  <si>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</si>
  <si>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</si>
  <si>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</si>
  <si>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</si>
  <si>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</si>
  <si>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</si>
  <si>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</si>
  <si>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</si>
  <si>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</si>
  <si>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</si>
  <si>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</si>
  <si>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</si>
  <si>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</si>
  <si>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</si>
  <si>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</si>
  <si>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</si>
  <si>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</si>
  <si>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</si>
  <si>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</si>
  <si>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</si>
  <si>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</si>
  <si>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</si>
  <si>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</si>
  <si>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</si>
  <si>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</si>
  <si>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</si>
  <si>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</si>
  <si>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</si>
  <si>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</si>
  <si>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</si>
  <si>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</si>
  <si>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</si>
  <si>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</si>
  <si>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</si>
  <si>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</si>
  <si>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</si>
  <si>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</si>
  <si>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</si>
  <si>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</si>
  <si>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</si>
  <si>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</si>
  <si>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</si>
  <si>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</si>
  <si>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</si>
  <si>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</si>
  <si>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</si>
  <si>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</si>
  <si>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</si>
  <si>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</si>
  <si>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</si>
  <si>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</si>
  <si>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</si>
  <si>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</si>
  <si>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</si>
  <si>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</si>
  <si>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</si>
  <si>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</si>
  <si>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</si>
  <si>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</si>
  <si>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</si>
  <si>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</si>
  <si>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</si>
  <si>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</si>
  <si>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</si>
  <si>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</si>
  <si>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</si>
  <si>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</si>
  <si>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</si>
  <si>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</si>
  <si>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</si>
  <si>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</si>
  <si>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</si>
  <si>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</si>
  <si>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</si>
  <si>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</si>
  <si>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</si>
  <si>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</si>
  <si>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</si>
  <si>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</si>
  <si>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</si>
  <si>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</si>
  <si>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</si>
  <si>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</si>
  <si>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</si>
  <si>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</si>
  <si>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</si>
  <si>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</si>
  <si>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</si>
  <si>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</si>
  <si>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</si>
  <si>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</si>
  <si>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</si>
  <si>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</si>
  <si>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</si>
  <si>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</si>
  <si>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</si>
  <si>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</si>
  <si>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</si>
  <si>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</si>
  <si>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</si>
  <si>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</si>
  <si>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</si>
  <si>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</si>
  <si>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</si>
  <si>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</si>
  <si>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</si>
  <si>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</si>
  <si>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</si>
  <si>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</si>
  <si>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</si>
  <si>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</si>
  <si>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</si>
  <si>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</si>
  <si>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</si>
  <si>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</si>
  <si>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</si>
  <si>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</si>
  <si>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</si>
  <si>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</si>
  <si>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</si>
  <si>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</si>
  <si>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</si>
  <si>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</si>
  <si>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</si>
  <si>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</si>
  <si>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</si>
  <si>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</si>
  <si>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</si>
  <si>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</si>
  <si>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</si>
  <si>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</si>
  <si>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</si>
  <si>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</si>
  <si>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</si>
  <si>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</si>
  <si>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</si>
  <si>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</si>
  <si>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</si>
  <si>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</si>
  <si>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</si>
  <si>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</si>
  <si>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</si>
  <si>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</si>
  <si>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</si>
  <si>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</si>
  <si>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</si>
  <si>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</si>
  <si>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</si>
  <si>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</si>
  <si>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</si>
  <si>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</si>
  <si>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</si>
  <si>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</si>
  <si>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</si>
  <si>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</si>
  <si>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</si>
  <si>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</si>
  <si>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</si>
  <si>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</si>
  <si>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</si>
  <si>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</si>
  <si>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</si>
  <si>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</si>
  <si>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</si>
  <si>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</si>
  <si>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</si>
  <si>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</si>
  <si>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</si>
  <si>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</si>
  <si>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</si>
  <si>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</si>
  <si>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</si>
  <si>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</si>
  <si>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</si>
  <si>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</si>
  <si>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</si>
  <si>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</si>
  <si>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</si>
  <si>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</si>
  <si>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</si>
  <si>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</si>
  <si>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</si>
  <si>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</si>
  <si>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</si>
  <si>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</si>
  <si>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</si>
  <si>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</si>
  <si>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</si>
  <si>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</si>
  <si>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</si>
  <si>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</si>
  <si>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</si>
  <si>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</si>
  <si>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</si>
  <si>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</si>
  <si>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</si>
  <si>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</si>
  <si>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</si>
  <si>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</si>
  <si>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</si>
  <si>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</si>
  <si>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</si>
  <si>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</si>
  <si>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</si>
  <si>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</si>
  <si>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</si>
  <si>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</si>
  <si>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</si>
  <si>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</si>
  <si>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</si>
  <si>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</si>
  <si>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</si>
  <si>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</si>
  <si>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</si>
  <si>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</si>
  <si>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</si>
  <si>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</si>
  <si>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</si>
  <si>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</si>
  <si>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</si>
  <si>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</si>
  <si>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</si>
  <si>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</si>
  <si>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</si>
  <si>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</si>
  <si>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</si>
  <si>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</si>
  <si>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</si>
  <si>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</si>
  <si>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</si>
  <si>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</si>
  <si>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</si>
  <si>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</si>
  <si>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</si>
  <si>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</si>
  <si>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</si>
  <si>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</si>
  <si>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</si>
  <si>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</si>
  <si>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</si>
  <si>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</si>
  <si>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</si>
  <si>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</si>
  <si>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</si>
  <si>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</si>
  <si>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</si>
  <si>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</si>
  <si>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</si>
  <si>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</si>
  <si>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</si>
  <si>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</si>
  <si>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</si>
  <si>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</si>
  <si>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</si>
  <si>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</si>
  <si>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</si>
  <si>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</si>
  <si>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</si>
  <si>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</si>
  <si>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</si>
  <si>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</si>
  <si>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</si>
  <si>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</si>
  <si>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</si>
  <si>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</si>
  <si>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</si>
  <si>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</si>
  <si>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</si>
  <si>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</si>
  <si>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</si>
  <si>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</si>
  <si>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</si>
  <si>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</si>
  <si>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</si>
  <si>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</si>
  <si>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</si>
  <si>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</si>
  <si>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</si>
  <si>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</si>
  <si>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</si>
  <si>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</si>
  <si>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</si>
  <si>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</si>
  <si>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</si>
  <si>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</si>
  <si>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</si>
  <si>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</si>
  <si>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</si>
  <si>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</si>
  <si>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</si>
  <si>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</si>
  <si>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</si>
  <si>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</si>
  <si>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</si>
  <si>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</si>
  <si>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</si>
  <si>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</si>
  <si>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</si>
  <si>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</si>
  <si>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</si>
  <si>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</si>
  <si>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</si>
  <si>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</si>
  <si>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</si>
  <si>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</si>
  <si>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</si>
  <si>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</si>
  <si>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</si>
  <si>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</si>
  <si>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</si>
  <si>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</si>
  <si>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</si>
  <si>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</si>
  <si>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</si>
  <si>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</si>
  <si>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</si>
  <si>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</si>
  <si>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</si>
  <si>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</si>
  <si>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</si>
  <si>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</si>
  <si>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</si>
  <si>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</si>
  <si>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</si>
  <si>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</si>
  <si>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</si>
  <si>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</si>
  <si>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</si>
  <si>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</si>
  <si>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</si>
  <si>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</si>
  <si>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</si>
  <si>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</si>
  <si>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</si>
  <si>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</si>
  <si>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</si>
  <si>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</si>
  <si>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</si>
  <si>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</si>
  <si>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</si>
  <si>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</si>
  <si>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</si>
  <si>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</si>
  <si>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</si>
  <si>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</si>
  <si>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</si>
  <si>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</si>
  <si>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</si>
  <si>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</si>
  <si>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</si>
  <si>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</si>
  <si>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</si>
  <si>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</si>
  <si>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</si>
  <si>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</si>
  <si>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</si>
  <si>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</si>
  <si>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</si>
  <si>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</si>
  <si>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</si>
  <si>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</si>
  <si>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</si>
  <si>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</si>
  <si>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</si>
  <si>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</si>
  <si>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</si>
  <si>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</si>
  <si>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</si>
  <si>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</si>
  <si>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</si>
  <si>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</si>
  <si>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</si>
  <si>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</si>
  <si>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</si>
  <si>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</si>
  <si>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</si>
  <si>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</si>
  <si>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</si>
  <si>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</si>
  <si>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</si>
  <si>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</si>
  <si>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</si>
  <si>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</si>
  <si>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</si>
  <si>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</si>
  <si>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</si>
  <si>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</si>
  <si>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</si>
  <si>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</si>
  <si>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</si>
  <si>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</si>
  <si>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</si>
  <si>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</si>
  <si>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</si>
  <si>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</si>
  <si>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</si>
  <si>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</si>
  <si>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</si>
  <si>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</si>
  <si>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</si>
  <si>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</si>
  <si>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</si>
  <si>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</si>
  <si>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</si>
  <si>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</si>
  <si>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</si>
  <si>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</si>
  <si>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</si>
  <si>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</si>
  <si>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</si>
  <si>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</si>
  <si>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</si>
  <si>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</si>
  <si>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</si>
  <si>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</si>
  <si>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</si>
  <si>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</si>
  <si>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</si>
  <si>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</si>
  <si>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</si>
  <si>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</si>
  <si>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</si>
  <si>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</si>
  <si>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</si>
  <si>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</si>
  <si>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</si>
  <si>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</si>
  <si>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</si>
  <si>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</si>
  <si>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</si>
  <si>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</si>
  <si>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</si>
  <si>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</si>
  <si>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</si>
  <si>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</si>
  <si>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</si>
  <si>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</si>
  <si>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</si>
  <si>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</si>
  <si>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</si>
  <si>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</si>
  <si>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</si>
  <si>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</si>
  <si>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</si>
  <si>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</si>
  <si>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</si>
  <si>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</si>
  <si>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</si>
  <si>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</si>
  <si>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</si>
  <si>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</si>
  <si>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</si>
  <si>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</si>
  <si>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</si>
  <si>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</si>
  <si>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</si>
  <si>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</si>
  <si>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</si>
  <si>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</si>
  <si>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</si>
  <si>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</si>
  <si>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</si>
  <si>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</si>
  <si>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</si>
  <si>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</si>
  <si>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</si>
  <si>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</si>
  <si>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</si>
  <si>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</si>
  <si>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</si>
  <si>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</si>
  <si>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</si>
  <si>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</si>
  <si>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</si>
  <si>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</si>
  <si>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</si>
  <si>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</si>
  <si>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</si>
  <si>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</si>
  <si>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</si>
  <si>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</si>
  <si>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</si>
  <si>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</si>
  <si>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</si>
  <si>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</si>
  <si>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</si>
  <si>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</si>
  <si>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</si>
  <si>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</si>
  <si>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</si>
  <si>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</si>
  <si>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</si>
  <si>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</si>
  <si>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</si>
  <si>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</si>
  <si>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</si>
  <si>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</si>
  <si>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</si>
  <si>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</si>
  <si>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</si>
  <si>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</si>
  <si>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</si>
  <si>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</si>
  <si>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</si>
  <si>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</si>
  <si>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</si>
  <si>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</si>
  <si>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</si>
  <si>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</si>
  <si>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</si>
  <si>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</si>
  <si>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</si>
  <si>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</si>
  <si>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</si>
  <si>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</si>
  <si>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</si>
  <si>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</si>
  <si>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</si>
  <si>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</si>
  <si>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</si>
  <si>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</si>
  <si>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</si>
  <si>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</si>
  <si>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</si>
  <si>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</si>
  <si>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</si>
  <si>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</si>
  <si>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</si>
  <si>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</si>
  <si>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</si>
  <si>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</si>
  <si>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</si>
  <si>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</si>
  <si>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</si>
  <si>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</si>
  <si>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</si>
  <si>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</si>
  <si>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</si>
  <si>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</si>
  <si>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</si>
  <si>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</si>
  <si>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</si>
  <si>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</si>
  <si>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</si>
  <si>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</si>
  <si>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</si>
  <si>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</si>
  <si>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</si>
  <si>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</si>
  <si>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</si>
  <si>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</si>
  <si>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</si>
  <si>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</si>
  <si>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</si>
  <si>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</si>
  <si>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</si>
  <si>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</si>
  <si>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</si>
  <si>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</si>
  <si>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</si>
  <si>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</si>
  <si>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</si>
  <si>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</si>
  <si>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</si>
  <si>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</si>
  <si>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</si>
  <si>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</si>
  <si>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</si>
  <si>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</si>
  <si>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</si>
  <si>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</si>
  <si>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</si>
  <si>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</si>
  <si>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</si>
  <si>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</si>
  <si>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</si>
  <si>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</si>
  <si>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</si>
  <si>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</si>
  <si>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</si>
  <si>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</si>
  <si>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</si>
  <si>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</si>
  <si>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</si>
  <si>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</si>
  <si>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</si>
  <si>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</si>
  <si>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</si>
  <si>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</si>
  <si>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</si>
  <si>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</si>
  <si>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</si>
  <si>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</si>
  <si>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</si>
  <si>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</si>
  <si>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</si>
  <si>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</si>
  <si>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</si>
  <si>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</si>
  <si>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</si>
  <si>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</si>
  <si>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</si>
  <si>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</si>
  <si>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</si>
  <si>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</si>
  <si>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</si>
  <si>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</si>
  <si>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</si>
  <si>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</si>
  <si>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</si>
  <si>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</si>
  <si>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</si>
  <si>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</si>
  <si>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</si>
  <si>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</si>
  <si>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</si>
  <si>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</si>
  <si>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</si>
  <si>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</si>
  <si>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</si>
  <si>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</si>
  <si>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</si>
  <si>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</si>
  <si>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</si>
  <si>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</si>
  <si>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</si>
  <si>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</si>
  <si>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</si>
  <si>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</si>
  <si>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</si>
  <si>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</si>
  <si>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</si>
  <si>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</si>
  <si>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</si>
  <si>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</si>
  <si>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</si>
  <si>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</si>
  <si>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</si>
  <si>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</si>
  <si>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</si>
  <si>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</si>
  <si>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</si>
  <si>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</si>
  <si>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</si>
  <si>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</si>
  <si>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</si>
  <si>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</si>
  <si>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</si>
  <si>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</si>
  <si>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</si>
  <si>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</si>
  <si>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</si>
  <si>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</si>
  <si>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</si>
  <si>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</si>
  <si>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</si>
  <si>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</si>
  <si>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</si>
  <si>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</si>
  <si>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</si>
  <si>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</si>
  <si>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</si>
  <si>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</si>
  <si>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</si>
  <si>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</si>
  <si>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</si>
  <si>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</si>
  <si>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</si>
  <si>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</si>
  <si>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</si>
  <si>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</si>
  <si>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</si>
  <si>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</si>
  <si>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</si>
  <si>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</si>
  <si>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</si>
  <si>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</si>
  <si>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</si>
  <si>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</si>
  <si>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</si>
  <si>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</si>
  <si>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</si>
  <si>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</si>
  <si>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</si>
  <si>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</si>
  <si>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</si>
  <si>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</si>
  <si>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</si>
  <si>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</si>
  <si>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</si>
  <si>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</si>
  <si>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</si>
  <si>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</si>
  <si>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</si>
  <si>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</si>
  <si>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</si>
  <si>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</si>
  <si>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</si>
  <si>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</si>
  <si>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</si>
  <si>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</si>
  <si>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</si>
  <si>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</si>
  <si>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</si>
  <si>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</si>
  <si>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</si>
  <si>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</si>
  <si>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</si>
  <si>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</si>
  <si>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</si>
  <si>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</si>
  <si>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</si>
  <si>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</si>
  <si>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</si>
  <si>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</si>
  <si>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</si>
  <si>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</si>
  <si>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</si>
  <si>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</si>
  <si>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</si>
  <si>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</si>
  <si>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</si>
  <si>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</si>
  <si>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</si>
  <si>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</si>
  <si>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</si>
  <si>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</si>
  <si>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</si>
  <si>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</si>
  <si>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</si>
  <si>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</si>
  <si>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</si>
  <si>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</si>
  <si>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</si>
  <si>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</si>
  <si>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</si>
  <si>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</si>
  <si>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</si>
  <si>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</si>
  <si>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</si>
  <si>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</si>
  <si>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</si>
  <si>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</si>
  <si>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</si>
  <si>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</si>
  <si>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</si>
  <si>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</si>
  <si>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</si>
  <si>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</si>
  <si>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</si>
  <si>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</si>
  <si>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</si>
  <si>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</si>
  <si>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</si>
  <si>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</si>
  <si>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</si>
  <si>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</si>
  <si>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</si>
  <si>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</si>
  <si>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</si>
  <si>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</si>
  <si>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</si>
  <si>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</si>
  <si>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</si>
  <si>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</si>
  <si>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</si>
  <si>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</si>
  <si>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</si>
  <si>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</si>
  <si>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</si>
  <si>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</si>
  <si>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</si>
  <si>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</si>
  <si>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</si>
  <si>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</si>
  <si>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</si>
  <si>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</si>
  <si>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</si>
  <si>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</si>
  <si>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</si>
  <si>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</si>
  <si>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</si>
  <si>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</si>
  <si>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</si>
  <si>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</si>
  <si>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</si>
  <si>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</si>
  <si>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</si>
  <si>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</si>
  <si>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</si>
  <si>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</si>
  <si>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</si>
  <si>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</si>
  <si>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</si>
  <si>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</si>
  <si>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</si>
  <si>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</si>
  <si>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</si>
  <si>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</si>
  <si>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</si>
  <si>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</si>
  <si>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</si>
  <si>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</si>
  <si>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</si>
  <si>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</si>
  <si>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</si>
  <si>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</si>
  <si>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</si>
  <si>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</si>
  <si>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</si>
  <si>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</si>
  <si>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</si>
  <si>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</si>
  <si>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</si>
  <si>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</si>
  <si>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</si>
  <si>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</si>
  <si>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</si>
  <si>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</si>
  <si>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</si>
  <si>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</si>
  <si>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</si>
  <si>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</si>
  <si>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</si>
  <si>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</si>
  <si>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</si>
  <si>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</si>
  <si>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</si>
  <si>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</si>
  <si>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</si>
  <si>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</si>
  <si>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</si>
  <si>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</si>
  <si>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</si>
  <si>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</si>
  <si>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</si>
  <si>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</si>
  <si>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</si>
  <si>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</si>
  <si>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</si>
  <si>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</si>
  <si>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</si>
  <si>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</si>
  <si>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</si>
  <si>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</si>
  <si>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</si>
  <si>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</si>
  <si>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</si>
  <si>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</si>
  <si>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</si>
  <si>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</si>
  <si>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</si>
  <si>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</si>
  <si>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</si>
  <si>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</si>
  <si>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</si>
  <si>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</si>
  <si>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</si>
  <si>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</si>
  <si>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</si>
  <si>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</si>
  <si>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</si>
  <si>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</si>
  <si>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</si>
  <si>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</si>
  <si>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</si>
  <si>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</si>
  <si>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</si>
  <si>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</si>
  <si>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</si>
  <si>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</si>
  <si>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</si>
  <si>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</si>
  <si>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</si>
  <si>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</si>
  <si>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</si>
  <si>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</si>
  <si>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</si>
  <si>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</si>
  <si>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</si>
  <si>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</si>
  <si>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</si>
  <si>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</si>
  <si>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</si>
  <si>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</si>
  <si>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</si>
  <si>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</si>
  <si>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</si>
  <si>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</si>
  <si>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</si>
  <si>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</si>
  <si>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</si>
  <si>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</si>
  <si>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</si>
  <si>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</si>
  <si>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</si>
  <si>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</si>
  <si>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</si>
  <si>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</si>
  <si>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</si>
  <si>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</si>
  <si>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</si>
  <si>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</si>
  <si>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</si>
  <si>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</si>
  <si>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</si>
  <si>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</si>
  <si>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</si>
  <si>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</si>
  <si>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</si>
  <si>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</si>
  <si>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</si>
  <si>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</si>
  <si>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</si>
  <si>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</si>
  <si>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</si>
  <si>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</si>
  <si>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</si>
  <si>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</si>
  <si>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</si>
  <si>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</si>
  <si>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</si>
  <si>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</si>
  <si>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</si>
  <si>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</si>
  <si>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</si>
  <si>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</si>
  <si>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</si>
  <si>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</si>
  <si>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</si>
  <si>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</si>
  <si>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</si>
  <si>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</si>
  <si>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</si>
  <si>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</si>
  <si>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</si>
  <si>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</si>
  <si>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</si>
  <si>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</si>
  <si>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</si>
  <si>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</si>
  <si>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</si>
  <si>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</si>
  <si>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</si>
  <si>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</si>
  <si>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</si>
  <si>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</si>
  <si>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</si>
  <si>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</si>
  <si>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</si>
  <si>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</si>
  <si>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</si>
  <si>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</si>
  <si>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</si>
  <si>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</si>
  <si>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</si>
  <si>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</si>
  <si>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</si>
  <si>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</si>
  <si>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</si>
  <si>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</si>
  <si>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</si>
  <si>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</si>
  <si>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</si>
  <si>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</si>
  <si>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</si>
  <si>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</si>
  <si>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</si>
  <si>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</si>
  <si>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</si>
  <si>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</si>
  <si>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</si>
  <si>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</si>
  <si>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</si>
  <si>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</si>
  <si>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</si>
  <si>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</si>
  <si>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</si>
  <si>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</si>
  <si>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</si>
  <si>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</si>
  <si>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</si>
  <si>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</si>
  <si>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</si>
  <si>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</si>
  <si>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</si>
  <si>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</si>
  <si>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</si>
  <si>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</si>
  <si>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</si>
  <si>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</si>
  <si>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</si>
  <si>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</si>
  <si>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</si>
  <si>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</si>
  <si>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</si>
  <si>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</si>
  <si>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</si>
  <si>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</si>
  <si>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</si>
  <si>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</si>
  <si>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</si>
  <si>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</si>
  <si>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</si>
  <si>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</si>
  <si>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</si>
  <si>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</si>
  <si>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</si>
  <si>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</si>
  <si>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</si>
  <si>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</si>
  <si>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</si>
  <si>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</si>
  <si>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</si>
  <si>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</si>
  <si>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</si>
  <si>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</si>
  <si>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</si>
  <si>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</si>
  <si>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</si>
  <si>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</si>
  <si>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</si>
  <si>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</si>
  <si>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</si>
  <si>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</si>
  <si>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</si>
  <si>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</si>
  <si>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</si>
  <si>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</si>
  <si>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</si>
  <si>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</si>
  <si>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</si>
  <si>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</si>
  <si>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</si>
  <si>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</si>
  <si>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</si>
  <si>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</si>
  <si>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</si>
  <si>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</si>
  <si>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</si>
  <si>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</si>
  <si>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</si>
  <si>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</si>
  <si>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</si>
  <si>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</si>
  <si>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</si>
  <si>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</si>
  <si>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</si>
  <si>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</si>
  <si>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</si>
  <si>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</si>
  <si>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</si>
  <si>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</si>
  <si>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</si>
  <si>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</si>
  <si>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</si>
  <si>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</si>
  <si>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</si>
  <si>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</si>
  <si>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</si>
  <si>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</si>
  <si>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</si>
  <si>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</si>
  <si>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</si>
  <si>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</si>
  <si>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</si>
  <si>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</si>
  <si>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</si>
  <si>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</si>
  <si>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</si>
  <si>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</si>
  <si>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</si>
  <si>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</si>
  <si>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</si>
  <si>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</si>
  <si>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</si>
  <si>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</si>
  <si>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</si>
  <si>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</si>
  <si>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</si>
  <si>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</si>
  <si>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</si>
  <si>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</si>
  <si>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</si>
  <si>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</si>
  <si>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</si>
  <si>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</si>
  <si>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</si>
  <si>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</si>
  <si>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</si>
  <si>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</si>
  <si>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</si>
  <si>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</si>
  <si>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</si>
  <si>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</si>
  <si>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</si>
  <si>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</si>
  <si>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</si>
  <si>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</si>
  <si>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</si>
  <si>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</si>
  <si>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</si>
  <si>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</si>
  <si>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</si>
  <si>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</si>
  <si>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</si>
  <si>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</si>
  <si>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</si>
  <si>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</si>
  <si>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</si>
  <si>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</si>
  <si>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</si>
  <si>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</si>
  <si>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</si>
  <si>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</si>
  <si>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</si>
  <si>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</si>
  <si>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</si>
  <si>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</si>
  <si>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</si>
  <si>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</si>
  <si>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</si>
  <si>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</si>
  <si>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</si>
  <si>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</si>
  <si>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</si>
  <si>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</si>
  <si>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</si>
  <si>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</si>
  <si>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</si>
  <si>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</si>
  <si>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</si>
  <si>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</si>
  <si>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</si>
  <si>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</si>
  <si>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</si>
  <si>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</si>
  <si>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</si>
  <si>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</si>
  <si>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</si>
  <si>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</si>
  <si>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</si>
  <si>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</si>
  <si>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</si>
  <si>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</si>
  <si>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</si>
  <si>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</si>
  <si>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</si>
  <si>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</si>
  <si>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</si>
  <si>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</si>
  <si>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</si>
  <si>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</si>
  <si>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</si>
  <si>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</si>
  <si>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</si>
  <si>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</si>
  <si>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</si>
  <si>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</si>
  <si>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</si>
  <si>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</si>
  <si>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</si>
  <si>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</si>
  <si>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</si>
  <si>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</si>
  <si>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</si>
  <si>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</si>
  <si>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</si>
  <si>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</si>
  <si>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</si>
  <si>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</si>
  <si>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</si>
  <si>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</si>
  <si>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</si>
  <si>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</si>
  <si>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</si>
  <si>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</si>
  <si>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</si>
  <si>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</si>
  <si>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</si>
  <si>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</si>
  <si>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</si>
  <si>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</si>
  <si>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</si>
  <si>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</si>
  <si>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</si>
  <si>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</si>
  <si>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</si>
  <si>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</si>
  <si>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</si>
  <si>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</si>
  <si>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</si>
  <si>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</si>
  <si>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</si>
  <si>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</si>
  <si>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</si>
  <si>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</si>
  <si>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</si>
  <si>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</si>
  <si>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</si>
  <si>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</si>
  <si>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</si>
  <si>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</si>
  <si>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</si>
  <si>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</si>
  <si>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</si>
  <si>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</si>
  <si>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</si>
  <si>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</si>
  <si>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</si>
  <si>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</si>
  <si>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</si>
  <si>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</si>
  <si>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</si>
  <si>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</si>
  <si>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</si>
  <si>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</si>
  <si>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</si>
  <si>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</si>
  <si>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</si>
  <si>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</si>
  <si>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</si>
  <si>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</si>
  <si>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</si>
  <si>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</si>
  <si>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</si>
  <si>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</si>
  <si>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</si>
  <si>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</si>
  <si>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</si>
  <si>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</si>
  <si>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</si>
  <si>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</si>
  <si>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</si>
  <si>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</si>
  <si>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</si>
  <si>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</si>
  <si>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</si>
  <si>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</si>
  <si>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</si>
  <si>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</si>
  <si>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</si>
  <si>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</si>
  <si>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</si>
  <si>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</si>
  <si>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</si>
  <si>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</si>
  <si>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</si>
  <si>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</si>
  <si>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</si>
  <si>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</si>
  <si>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</si>
  <si>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</si>
  <si>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</si>
  <si>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</si>
  <si>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</si>
  <si>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</si>
  <si>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</si>
  <si>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</si>
  <si>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</si>
  <si>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</si>
  <si>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</si>
  <si>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</si>
  <si>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</si>
  <si>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</si>
  <si>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</si>
  <si>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</si>
  <si>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</si>
  <si>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</si>
  <si>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</si>
  <si>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</si>
  <si>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</si>
  <si>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</si>
  <si>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</si>
  <si>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</si>
  <si>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</si>
  <si>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</si>
  <si>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</si>
  <si>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</si>
  <si>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</si>
  <si>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</si>
  <si>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</si>
  <si>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</si>
  <si>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</si>
  <si>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</si>
  <si>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</si>
  <si>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</si>
  <si>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</si>
  <si>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</si>
  <si>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</si>
  <si>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</si>
  <si>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</si>
  <si>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</si>
  <si>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</si>
  <si>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</si>
  <si>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</si>
  <si>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</si>
  <si>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</si>
  <si>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</si>
  <si>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</si>
  <si>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</si>
  <si>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</si>
  <si>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</si>
  <si>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</si>
  <si>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</si>
  <si>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</si>
  <si>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</si>
  <si>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</si>
  <si>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</si>
  <si>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</si>
  <si>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</si>
  <si>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</si>
  <si>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</si>
  <si>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</si>
  <si>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</si>
  <si>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</si>
  <si>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</si>
  <si>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</si>
  <si>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</si>
  <si>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</si>
  <si>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</si>
  <si>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</si>
  <si>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</si>
  <si>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</si>
  <si>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</si>
  <si>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</si>
  <si>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</si>
  <si>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</si>
  <si>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</si>
  <si>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</si>
  <si>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</si>
  <si>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</si>
  <si>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</si>
  <si>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</si>
  <si>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</si>
  <si>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</si>
  <si>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</si>
  <si>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</si>
  <si>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</si>
  <si>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</si>
  <si>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</si>
  <si>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</si>
  <si>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</si>
  <si>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</si>
  <si>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</si>
  <si>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</si>
  <si>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</si>
  <si>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</si>
  <si>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</si>
  <si>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</si>
  <si>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</si>
  <si>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</si>
  <si>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</si>
  <si>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</si>
  <si>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</si>
  <si>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</si>
  <si>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</si>
  <si>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</si>
  <si>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</si>
  <si>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</si>
  <si>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</si>
  <si>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</si>
  <si>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</si>
  <si>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</si>
  <si>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</si>
  <si>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</si>
  <si>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</si>
  <si>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</si>
  <si>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</si>
  <si>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</si>
  <si>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</si>
  <si>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</si>
  <si>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</si>
  <si>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</si>
  <si>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</si>
  <si>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</si>
  <si>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</si>
  <si>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</si>
  <si>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</si>
  <si>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</si>
  <si>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</si>
  <si>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</si>
  <si>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</si>
  <si>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</si>
  <si>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</si>
  <si>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</si>
  <si>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</si>
  <si>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</si>
  <si>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</si>
  <si>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</si>
  <si>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</si>
  <si>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</si>
  <si>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</si>
  <si>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</si>
  <si>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</si>
  <si>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</si>
  <si>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</si>
  <si>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</si>
  <si>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</si>
  <si>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</si>
  <si>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</si>
  <si>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</si>
  <si>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</si>
  <si>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</si>
  <si>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</si>
  <si>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</si>
  <si>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</si>
  <si>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</si>
  <si>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</si>
  <si>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</si>
  <si>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</si>
  <si>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</si>
  <si>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</si>
  <si>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</si>
  <si>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</si>
  <si>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</si>
  <si>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</si>
  <si>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</si>
  <si>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</si>
  <si>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</si>
  <si>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</si>
  <si>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</si>
  <si>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</si>
  <si>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</si>
  <si>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</si>
  <si>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</si>
  <si>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</si>
  <si>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</si>
  <si>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</si>
  <si>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</si>
  <si>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</si>
  <si>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</si>
  <si>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</si>
  <si>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</si>
  <si>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</si>
  <si>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</si>
  <si>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</si>
  <si>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</si>
  <si>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</si>
  <si>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</si>
  <si>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</si>
  <si>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</si>
  <si>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</si>
  <si>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</si>
  <si>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</si>
  <si>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</si>
  <si>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</si>
  <si>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</si>
  <si>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</si>
  <si>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</si>
  <si>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</si>
  <si>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</si>
  <si>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</si>
  <si>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</si>
  <si>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</si>
  <si>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</si>
  <si>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</si>
  <si>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</si>
  <si>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</si>
  <si>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</si>
  <si>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</si>
  <si>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</si>
  <si>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</si>
  <si>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</si>
  <si>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</si>
  <si>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</si>
  <si>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</si>
  <si>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</si>
  <si>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</si>
  <si>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</si>
  <si>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</si>
  <si>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</si>
  <si>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</si>
  <si>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</si>
  <si>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</si>
  <si>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</si>
  <si>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</si>
  <si>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</si>
  <si>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</si>
  <si>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</si>
  <si>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</si>
  <si>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</si>
  <si>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</si>
  <si>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</si>
  <si>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</si>
  <si>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</si>
  <si>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</si>
  <si>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</si>
  <si>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</si>
  <si>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</si>
  <si>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</si>
  <si>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</si>
  <si>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</si>
  <si>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</si>
  <si>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</si>
  <si>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</si>
  <si>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</si>
  <si>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</si>
  <si>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</si>
  <si>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</si>
  <si>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</si>
  <si>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</si>
  <si>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</si>
  <si>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</si>
  <si>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</si>
  <si>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</si>
  <si>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</si>
  <si>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</si>
  <si>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</si>
  <si>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</si>
  <si>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</si>
  <si>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</si>
  <si>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</si>
  <si>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</si>
  <si>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</si>
  <si>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</si>
  <si>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</si>
  <si>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</si>
  <si>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</si>
  <si>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</si>
  <si>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</si>
  <si>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</si>
  <si>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</si>
  <si>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</si>
  <si>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</si>
  <si>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</si>
  <si>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</si>
  <si>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</si>
  <si>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</si>
  <si>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</si>
  <si>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</si>
  <si>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</si>
  <si>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</si>
  <si>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</si>
  <si>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</si>
  <si>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</si>
  <si>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</si>
  <si>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</si>
  <si>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</si>
  <si>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</si>
  <si>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</si>
  <si>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</si>
  <si>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</si>
  <si>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</si>
  <si>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</si>
  <si>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</si>
  <si>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</si>
  <si>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</si>
  <si>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</si>
  <si>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</si>
  <si>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</si>
  <si>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</si>
  <si>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</si>
  <si>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</si>
  <si>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</si>
  <si>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</si>
  <si>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</si>
  <si>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</si>
  <si>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</si>
  <si>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</si>
  <si>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</si>
  <si>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</si>
  <si>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</si>
  <si>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</si>
  <si>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</si>
  <si>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</si>
  <si>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</si>
  <si>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</si>
  <si>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</si>
  <si>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</si>
  <si>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</si>
  <si>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</si>
  <si>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</si>
  <si>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</si>
  <si>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</si>
  <si>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</si>
  <si>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</si>
  <si>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</si>
  <si>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</si>
  <si>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</si>
  <si>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</si>
  <si>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</si>
  <si>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</si>
  <si>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</si>
  <si>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</si>
  <si>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</si>
  <si>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</si>
  <si>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</si>
  <si>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</si>
  <si>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</si>
  <si>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</si>
  <si>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</si>
  <si>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</si>
  <si>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</si>
  <si>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</si>
  <si>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</si>
  <si>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</si>
  <si>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</si>
  <si>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</si>
  <si>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</si>
  <si>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</si>
  <si>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</si>
  <si>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</si>
  <si>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</si>
  <si>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</si>
  <si>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</si>
  <si>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</si>
  <si>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</si>
  <si>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</si>
  <si>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</si>
  <si>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</si>
  <si>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</si>
  <si>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</si>
  <si>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</si>
  <si>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</si>
  <si>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</si>
  <si>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</si>
  <si>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</si>
  <si>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</si>
  <si>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</si>
  <si>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</si>
  <si>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</si>
  <si>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</si>
  <si>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</si>
  <si>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</si>
  <si>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</si>
  <si>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</si>
  <si>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</si>
  <si>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</si>
  <si>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</si>
  <si>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</si>
  <si>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</si>
  <si>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</si>
  <si>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</si>
  <si>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</si>
  <si>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</si>
  <si>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</si>
  <si>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</si>
  <si>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</si>
  <si>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</si>
  <si>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</si>
  <si>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</si>
  <si>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</si>
  <si>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</si>
  <si>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</si>
  <si>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</si>
  <si>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</si>
  <si>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</si>
  <si>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</si>
  <si>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</si>
  <si>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</si>
  <si>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</si>
  <si>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</si>
  <si>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</si>
  <si>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</si>
  <si>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</si>
  <si>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</si>
  <si>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</si>
  <si>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</si>
  <si>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</si>
  <si>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</si>
  <si>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</si>
  <si>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</si>
  <si>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</si>
  <si>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</si>
  <si>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</si>
  <si>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</si>
  <si>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</si>
  <si>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</si>
  <si>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</si>
  <si>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</si>
  <si>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</si>
  <si>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</si>
  <si>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</si>
  <si>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</si>
  <si>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</si>
  <si>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</si>
  <si>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</si>
  <si>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</si>
  <si>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</si>
  <si>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</si>
  <si>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</si>
  <si>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</si>
  <si>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</si>
  <si>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</si>
  <si>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</si>
  <si>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</si>
  <si>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</si>
  <si>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</si>
  <si>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</si>
  <si>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</si>
  <si>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</si>
  <si>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</si>
  <si>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</si>
  <si>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</si>
  <si>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</si>
  <si>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</si>
  <si>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</si>
  <si>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</si>
  <si>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</si>
  <si>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</si>
  <si>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</si>
  <si>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</si>
  <si>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</si>
  <si>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</si>
  <si>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</si>
  <si>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</si>
  <si>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</si>
  <si>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</si>
  <si>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</si>
  <si>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</si>
  <si>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</si>
  <si>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</si>
  <si>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</si>
  <si>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</si>
  <si>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</si>
  <si>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</si>
  <si>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</si>
  <si>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</si>
  <si>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</si>
  <si>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</si>
  <si>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</si>
  <si>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</si>
  <si>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</si>
  <si>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</si>
  <si>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</si>
  <si>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</si>
  <si>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</si>
  <si>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</si>
  <si>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</si>
  <si>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</si>
  <si>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</si>
  <si>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</si>
  <si>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</si>
  <si>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</si>
  <si>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</si>
  <si>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</si>
  <si>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</si>
  <si>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</si>
  <si>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</si>
  <si>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</si>
  <si>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</si>
  <si>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</si>
  <si>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</si>
  <si>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</si>
  <si>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</si>
  <si>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</si>
  <si>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</si>
  <si>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</si>
  <si>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</si>
  <si>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</si>
  <si>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</si>
  <si>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</si>
  <si>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</si>
  <si>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</si>
  <si>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</si>
  <si>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</si>
  <si>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</si>
  <si>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</si>
  <si>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</si>
  <si>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</si>
  <si>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</si>
  <si>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</si>
  <si>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</si>
  <si>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</si>
  <si>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</si>
  <si>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</si>
  <si>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</si>
  <si>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</si>
  <si>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</si>
  <si>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</si>
  <si>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</si>
  <si>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</si>
  <si>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</si>
  <si>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</si>
  <si>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</si>
  <si>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</si>
  <si>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</si>
  <si>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</si>
  <si>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</si>
  <si>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</si>
  <si>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</si>
  <si>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</si>
  <si>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</si>
  <si>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</si>
  <si>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</si>
  <si>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</si>
  <si>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</si>
  <si>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</si>
  <si>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</si>
  <si>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</si>
  <si>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</si>
  <si>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</si>
  <si>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</si>
  <si>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</si>
  <si>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</si>
  <si>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</si>
  <si>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</si>
  <si>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</si>
  <si>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</si>
  <si>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</si>
  <si>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</si>
  <si>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</si>
  <si>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</si>
  <si>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</si>
  <si>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</si>
  <si>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</si>
  <si>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</si>
  <si>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</si>
  <si>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</si>
  <si>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</si>
  <si>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</si>
  <si>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</si>
  <si>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</si>
  <si>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</si>
  <si>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</si>
  <si>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</si>
  <si>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</si>
  <si>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</si>
  <si>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</si>
  <si>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</si>
  <si>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</si>
  <si>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</si>
  <si>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</si>
  <si>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</si>
  <si>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</si>
  <si>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</si>
  <si>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</si>
  <si>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</si>
  <si>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</si>
  <si>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</si>
  <si>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</si>
  <si>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</si>
  <si>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</si>
  <si>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</si>
  <si>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</si>
  <si>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</si>
  <si>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</si>
  <si>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</si>
  <si>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</si>
  <si>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</si>
  <si>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</si>
  <si>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</si>
  <si>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</si>
  <si>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</si>
  <si>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</si>
  <si>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</si>
  <si>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</si>
  <si>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</si>
  <si>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</si>
  <si>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</si>
  <si>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</si>
  <si>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</si>
  <si>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</si>
  <si>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</si>
  <si>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</si>
  <si>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</si>
  <si>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</si>
  <si>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</si>
  <si>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</si>
  <si>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</si>
  <si>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</si>
  <si>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</si>
  <si>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</si>
  <si>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</si>
  <si>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</si>
  <si>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</si>
  <si>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</si>
  <si>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</si>
  <si>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</si>
  <si>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</si>
  <si>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</si>
  <si>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</si>
  <si>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</si>
  <si>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</si>
  <si>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</si>
  <si>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</si>
  <si>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</si>
  <si>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</si>
  <si>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</si>
  <si>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</si>
  <si>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</si>
  <si>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</si>
  <si>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</si>
  <si>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</si>
  <si>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</si>
  <si>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</si>
  <si>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</si>
  <si>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</si>
  <si>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</si>
  <si>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</si>
  <si>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</si>
  <si>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</si>
  <si>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</si>
  <si>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</si>
  <si>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</si>
  <si>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</si>
  <si>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</si>
  <si>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</si>
  <si>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</si>
  <si>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</si>
  <si>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</si>
  <si>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</si>
  <si>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</si>
  <si>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</si>
  <si>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</si>
  <si>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</si>
  <si>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</si>
  <si>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</si>
  <si>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</si>
  <si>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</si>
  <si>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</si>
  <si>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</si>
  <si>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</si>
  <si>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</si>
  <si>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</si>
  <si>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</si>
  <si>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</si>
  <si>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</si>
  <si>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</si>
  <si>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</si>
  <si>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</si>
  <si>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</si>
  <si>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</si>
  <si>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</si>
  <si>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</si>
  <si>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</si>
  <si>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</si>
  <si>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</si>
  <si>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</si>
  <si>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</si>
  <si>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</si>
  <si>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</si>
  <si>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</si>
  <si>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</si>
  <si>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</si>
  <si>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</si>
  <si>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</si>
  <si>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</si>
  <si>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</si>
  <si>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</si>
  <si>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</si>
  <si>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</si>
  <si>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</si>
  <si>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</si>
  <si>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</si>
  <si>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</si>
  <si>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</si>
  <si>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</si>
  <si>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</si>
  <si>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</si>
  <si>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</si>
  <si>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</si>
  <si>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</si>
  <si>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</si>
  <si>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</si>
  <si>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</si>
  <si>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</si>
  <si>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</si>
  <si>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</si>
  <si>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</si>
  <si>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</si>
  <si>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</si>
  <si>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</si>
  <si>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</si>
  <si>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</si>
  <si>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</si>
  <si>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</si>
  <si>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</si>
  <si>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</si>
  <si>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</si>
  <si>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</si>
  <si>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</si>
  <si>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</si>
  <si>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</si>
  <si>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</si>
  <si>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</si>
  <si>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</si>
  <si>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</si>
  <si>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</si>
  <si>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</si>
  <si>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</si>
  <si>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</si>
  <si>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</si>
  <si>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</si>
  <si>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</si>
  <si>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</si>
  <si>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</si>
  <si>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</si>
  <si>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</si>
  <si>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</si>
  <si>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</si>
  <si>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</si>
  <si>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</si>
  <si>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</si>
  <si>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</si>
  <si>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</si>
  <si>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</si>
  <si>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</si>
  <si>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</si>
  <si>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</si>
  <si>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</si>
  <si>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</si>
  <si>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</si>
  <si>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</si>
  <si>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</si>
  <si>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</si>
  <si>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</si>
  <si>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</si>
  <si>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</si>
  <si>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</si>
  <si>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</si>
  <si>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</si>
  <si>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</si>
  <si>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</si>
  <si>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</si>
  <si>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</si>
  <si>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</si>
  <si>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</si>
  <si>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</si>
  <si>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</si>
  <si>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</si>
  <si>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</si>
  <si>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</si>
  <si>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</si>
  <si>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</si>
  <si>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</si>
  <si>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</si>
  <si>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</si>
  <si>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</si>
  <si>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</si>
  <si>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</si>
  <si>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</si>
  <si>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</si>
  <si>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</si>
  <si>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</si>
  <si>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</si>
  <si>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</si>
  <si>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</si>
  <si>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</si>
  <si>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</si>
  <si>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</si>
  <si>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</si>
  <si>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</si>
  <si>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</si>
  <si>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</si>
  <si>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</si>
  <si>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</si>
  <si>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</si>
  <si>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</si>
  <si>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</si>
  <si>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</si>
  <si>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</si>
  <si>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</si>
  <si>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</si>
  <si>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</si>
  <si>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</si>
  <si>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</si>
  <si>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</si>
  <si>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</si>
  <si>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</si>
  <si>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</si>
  <si>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</si>
  <si>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</si>
  <si>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</si>
  <si>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</si>
  <si>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</si>
  <si>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</si>
  <si>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</si>
  <si>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</si>
  <si>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</si>
  <si>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</si>
  <si>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</si>
  <si>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</si>
  <si>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</si>
  <si>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</si>
  <si>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</si>
  <si>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</si>
  <si>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</si>
  <si>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</si>
  <si>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</si>
  <si>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</si>
  <si>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</si>
  <si>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</si>
  <si>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</si>
  <si>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</si>
  <si>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</si>
  <si>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</si>
  <si>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</si>
  <si>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</si>
  <si>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</si>
  <si>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</si>
  <si>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</si>
  <si>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</si>
  <si>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</si>
  <si>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</si>
  <si>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</si>
  <si>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</si>
  <si>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</si>
  <si>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</si>
  <si>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</si>
  <si>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</si>
  <si>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</si>
  <si>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</si>
  <si>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</si>
  <si>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</si>
  <si>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</si>
  <si>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</si>
  <si>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</si>
  <si>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</si>
  <si>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</si>
  <si>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</si>
  <si>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</si>
  <si>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</si>
  <si>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</si>
  <si>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</si>
  <si>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</si>
  <si>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</si>
  <si>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</si>
  <si>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</si>
  <si>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</si>
  <si>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</si>
  <si>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</si>
  <si>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</si>
  <si>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</si>
  <si>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</si>
  <si>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</si>
  <si>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</si>
  <si>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</si>
  <si>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</si>
  <si>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</si>
  <si>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</si>
  <si>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</si>
  <si>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</si>
  <si>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</si>
  <si>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</si>
  <si>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</si>
  <si>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</si>
  <si>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</si>
  <si>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</si>
  <si>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</si>
  <si>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</si>
  <si>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</si>
  <si>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</si>
  <si>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</si>
  <si>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</si>
  <si>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</si>
  <si>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</si>
  <si>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</si>
  <si>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</si>
  <si>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</si>
  <si>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</si>
  <si>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</si>
  <si>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</si>
  <si>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</si>
  <si>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</si>
  <si>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</si>
  <si>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</si>
  <si>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</si>
  <si>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</si>
  <si>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</si>
  <si>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</si>
  <si>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</si>
  <si>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</si>
  <si>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</si>
  <si>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</si>
  <si>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</si>
  <si>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</si>
  <si>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</si>
  <si>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</si>
  <si>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</si>
  <si>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</si>
  <si>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</si>
  <si>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</si>
  <si>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</si>
  <si>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</si>
  <si>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</si>
  <si>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</si>
  <si>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</si>
  <si>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</si>
  <si>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</si>
  <si>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</si>
  <si>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</si>
  <si>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</si>
  <si>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</si>
  <si>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</si>
  <si>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</si>
  <si>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</si>
  <si>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</si>
  <si>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</si>
  <si>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</si>
  <si>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</si>
  <si>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</si>
  <si>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</si>
  <si>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</si>
  <si>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</si>
  <si>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</si>
  <si>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</si>
  <si>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</si>
  <si>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</si>
  <si>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</si>
  <si>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</si>
  <si>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</si>
  <si>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</si>
  <si>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</si>
  <si>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</si>
  <si>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</si>
  <si>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</si>
  <si>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</si>
  <si>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</si>
  <si>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</si>
  <si>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</si>
  <si>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</si>
  <si>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</si>
  <si>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</si>
  <si>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</si>
  <si>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</si>
  <si>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</si>
  <si>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</si>
  <si>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</si>
  <si>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</si>
  <si>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</si>
  <si>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</si>
  <si>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</si>
  <si>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</si>
  <si>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</si>
  <si>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</si>
  <si>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</si>
  <si>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</si>
  <si>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</si>
  <si>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</si>
  <si>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</si>
  <si>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</si>
  <si>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</si>
  <si>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</si>
  <si>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</si>
  <si>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</si>
  <si>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</si>
  <si>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</si>
  <si>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</si>
  <si>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</si>
  <si>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</si>
  <si>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</si>
  <si>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</si>
  <si>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</si>
  <si>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</si>
  <si>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</si>
  <si>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</si>
  <si>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</si>
  <si>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</si>
  <si>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</si>
  <si>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</si>
  <si>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</si>
  <si>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</si>
  <si>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</si>
  <si>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</si>
  <si>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</si>
  <si>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</si>
  <si>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</si>
  <si>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</si>
  <si>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</si>
  <si>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</si>
  <si>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</si>
  <si>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</si>
  <si>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</si>
  <si>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</si>
  <si>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</si>
  <si>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</si>
  <si>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</si>
  <si>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</si>
  <si>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</si>
  <si>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</si>
  <si>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</si>
  <si>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</si>
  <si>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</si>
  <si>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</si>
  <si>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</si>
  <si>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</si>
  <si>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</si>
  <si>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</si>
  <si>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</si>
  <si>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</si>
  <si>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</si>
  <si>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</si>
  <si>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</si>
  <si>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</si>
  <si>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</si>
  <si>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</si>
  <si>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</si>
  <si>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</si>
  <si>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</si>
  <si>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</si>
  <si>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</si>
  <si>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</si>
  <si>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</si>
  <si>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</si>
  <si>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</si>
  <si>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</si>
  <si>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</si>
  <si>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</si>
  <si>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</si>
  <si>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</si>
  <si>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</si>
  <si>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</si>
  <si>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</si>
  <si>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</si>
  <si>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</si>
  <si>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</si>
  <si>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</si>
  <si>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</si>
  <si>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</si>
  <si>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</si>
  <si>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</si>
  <si>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</si>
  <si>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</si>
  <si>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</si>
  <si>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</si>
  <si>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</si>
  <si>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</si>
  <si>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</si>
  <si>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</si>
  <si>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</si>
  <si>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</si>
  <si>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</si>
  <si>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</si>
  <si>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</si>
  <si>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</si>
  <si>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</si>
  <si>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</si>
  <si>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</si>
  <si>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</si>
  <si>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</si>
  <si>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</si>
  <si>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</si>
  <si>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</si>
  <si>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</si>
  <si>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</si>
  <si>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</si>
  <si>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</si>
  <si>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</si>
  <si>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</si>
  <si>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</si>
  <si>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</si>
  <si>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</si>
  <si>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</si>
  <si>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</si>
  <si>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</si>
  <si>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</si>
  <si>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</si>
  <si>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</si>
  <si>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</si>
  <si>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</si>
  <si>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</si>
  <si>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</si>
  <si>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</si>
  <si>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</si>
  <si>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</si>
  <si>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</si>
  <si>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</si>
  <si>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</si>
  <si>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</si>
  <si>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</si>
  <si>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</si>
  <si>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</si>
  <si>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</si>
  <si>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</si>
  <si>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</si>
  <si>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</si>
  <si>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</si>
  <si>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</si>
  <si>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</si>
  <si>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</si>
  <si>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</si>
  <si>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</si>
  <si>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</si>
  <si>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</si>
  <si>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</si>
  <si>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</si>
  <si>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</si>
  <si>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</si>
  <si>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</si>
  <si>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</si>
  <si>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</si>
  <si>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</si>
  <si>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</si>
  <si>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</si>
  <si>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</si>
  <si>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</si>
  <si>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</si>
  <si>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</si>
  <si>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</si>
  <si>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</si>
  <si>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</si>
  <si>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</si>
  <si>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</si>
  <si>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</si>
  <si>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</si>
  <si>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</si>
  <si>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</si>
  <si>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</si>
  <si>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</si>
  <si>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</si>
  <si>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</si>
  <si>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</si>
  <si>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</si>
  <si>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</si>
  <si>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</si>
  <si>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</si>
  <si>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</si>
  <si>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</si>
  <si>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</si>
  <si>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</si>
  <si>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</si>
  <si>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</si>
  <si>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</si>
  <si>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</si>
  <si>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</si>
  <si>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</si>
  <si>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</si>
  <si>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</si>
  <si>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</si>
  <si>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</si>
  <si>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</si>
  <si>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</si>
  <si>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</si>
  <si>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</si>
  <si>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</si>
  <si>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</si>
  <si>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</si>
  <si>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</si>
  <si>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</si>
  <si>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</si>
  <si>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</si>
  <si>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</si>
  <si>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</si>
  <si>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</si>
  <si>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</si>
  <si>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</si>
  <si>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</si>
  <si>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</si>
  <si>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</si>
  <si>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</si>
  <si>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</si>
  <si>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</si>
  <si>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</si>
  <si>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</si>
  <si>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</si>
  <si>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</si>
  <si>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</si>
  <si>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</si>
  <si>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</si>
  <si>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</si>
  <si>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</si>
  <si>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</si>
  <si>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</si>
  <si>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</si>
  <si>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</si>
  <si>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</si>
  <si>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</si>
  <si>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</si>
  <si>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</si>
  <si>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</si>
  <si>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</si>
  <si>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</si>
  <si>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</si>
  <si>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</si>
  <si>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</si>
  <si>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</si>
  <si>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</si>
  <si>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</si>
  <si>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</si>
  <si>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</si>
  <si>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</si>
  <si>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</si>
  <si>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</si>
  <si>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</si>
  <si>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</si>
  <si>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</si>
  <si>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</si>
  <si>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</si>
  <si>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</si>
  <si>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</si>
  <si>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</si>
  <si>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</si>
  <si>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</si>
  <si>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</si>
  <si>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</si>
  <si>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</si>
  <si>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</si>
  <si>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</si>
  <si>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</si>
  <si>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</si>
  <si>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</si>
  <si>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</si>
  <si>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</si>
  <si>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</si>
  <si>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</si>
  <si>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</si>
  <si>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</si>
  <si>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</si>
  <si>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</si>
  <si>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</si>
  <si>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</si>
  <si>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</si>
  <si>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</si>
  <si>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</si>
  <si>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</si>
  <si>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</si>
  <si>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</si>
  <si>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</si>
  <si>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</si>
  <si>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</si>
  <si>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</si>
  <si>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</si>
  <si>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</si>
  <si>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</si>
  <si>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</si>
  <si>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</si>
  <si>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</si>
  <si>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</si>
  <si>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</si>
  <si>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</si>
  <si>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</si>
  <si>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</si>
  <si>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</si>
  <si>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</si>
  <si>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</si>
  <si>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</si>
  <si>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</si>
  <si>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</si>
  <si>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</si>
  <si>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</si>
  <si>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</si>
  <si>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</si>
  <si>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</si>
  <si>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</si>
  <si>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</si>
  <si>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</si>
  <si>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</si>
  <si>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</si>
  <si>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</si>
  <si>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</si>
  <si>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</si>
  <si>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</si>
  <si>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</si>
  <si>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</si>
  <si>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</si>
  <si>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</si>
  <si>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</si>
  <si>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</si>
  <si>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</si>
  <si>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</si>
  <si>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</si>
  <si>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</si>
  <si>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</si>
  <si>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</si>
  <si>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</si>
  <si>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</si>
  <si>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</si>
  <si>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</si>
  <si>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</si>
  <si>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</si>
  <si>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</si>
  <si>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</si>
  <si>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</si>
  <si>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</si>
  <si>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</si>
  <si>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</si>
  <si>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</si>
  <si>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</si>
  <si>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</si>
  <si>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</si>
  <si>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</si>
  <si>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</si>
  <si>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</si>
  <si>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</si>
  <si>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</si>
  <si>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</si>
  <si>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</si>
  <si>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</si>
  <si>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</si>
  <si>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</si>
  <si>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</si>
  <si>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</si>
  <si>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</si>
  <si>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</si>
  <si>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</si>
  <si>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</si>
  <si>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</si>
  <si>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</si>
  <si>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</si>
  <si>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</si>
  <si>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</si>
  <si>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</si>
  <si>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</si>
  <si>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</si>
  <si>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</si>
  <si>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</si>
  <si>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</si>
  <si>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</si>
  <si>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</si>
  <si>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</si>
  <si>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</si>
  <si>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</si>
  <si>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</si>
  <si>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</si>
  <si>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</si>
  <si>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</si>
  <si>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</si>
  <si>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</si>
  <si>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</si>
  <si>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</si>
  <si>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</si>
  <si>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</si>
  <si>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</si>
  <si>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</si>
  <si>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</si>
  <si>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</si>
  <si>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</si>
  <si>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</si>
  <si>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</si>
  <si>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</si>
  <si>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</si>
  <si>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</si>
  <si>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</si>
  <si>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</si>
  <si>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</si>
  <si>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</si>
  <si>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</si>
  <si>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</si>
  <si>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</si>
  <si>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</si>
  <si>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</si>
  <si>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</si>
  <si>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</si>
  <si>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</si>
  <si>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</si>
  <si>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</si>
  <si>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</si>
  <si>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</si>
  <si>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</si>
  <si>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</si>
  <si>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</si>
  <si>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</si>
  <si>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</si>
  <si>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</si>
  <si>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</si>
  <si>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</si>
  <si>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</si>
  <si>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</si>
  <si>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</si>
  <si>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</si>
  <si>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</si>
  <si>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</si>
  <si>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</si>
  <si>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</si>
  <si>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</si>
  <si>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</si>
  <si>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</si>
  <si>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</si>
  <si>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</si>
  <si>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</si>
  <si>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</si>
  <si>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</si>
  <si>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</si>
  <si>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</si>
  <si>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</si>
  <si>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</si>
  <si>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</si>
  <si>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</si>
  <si>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</si>
  <si>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</si>
  <si>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</si>
  <si>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</si>
  <si>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</si>
  <si>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</si>
  <si>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</si>
  <si>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</si>
  <si>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</si>
  <si>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</si>
  <si>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</si>
  <si>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</si>
  <si>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</si>
  <si>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</si>
  <si>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</si>
  <si>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</si>
  <si>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</si>
  <si>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</si>
  <si>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</si>
  <si>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</si>
  <si>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</si>
  <si>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</si>
  <si>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</si>
  <si>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</si>
  <si>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</si>
  <si>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</si>
  <si>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</si>
  <si>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</si>
  <si>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</si>
  <si>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</si>
  <si>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</si>
  <si>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</si>
  <si>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</si>
  <si>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</si>
  <si>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</si>
  <si>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</si>
  <si>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</si>
  <si>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</si>
  <si>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</si>
  <si>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</si>
  <si>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</si>
  <si>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</si>
  <si>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</si>
  <si>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</si>
  <si>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</si>
  <si>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</si>
  <si>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</si>
  <si>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</si>
  <si>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</si>
  <si>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</si>
  <si>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</si>
  <si>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</si>
  <si>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</si>
  <si>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</si>
  <si>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</si>
  <si>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</si>
  <si>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</si>
  <si>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</si>
  <si>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</si>
  <si>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</si>
  <si>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</si>
  <si>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</si>
  <si>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</si>
  <si>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</si>
  <si>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</si>
  <si>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</si>
  <si>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</si>
  <si>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</si>
  <si>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</si>
  <si>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</si>
  <si>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</si>
  <si>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</si>
  <si>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</si>
  <si>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</si>
  <si>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</si>
  <si>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</si>
  <si>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</si>
  <si>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</si>
  <si>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</si>
  <si>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</si>
  <si>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</si>
  <si>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</si>
  <si>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</si>
  <si>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</si>
  <si>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</si>
  <si>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</si>
  <si>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</si>
  <si>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</si>
  <si>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</si>
  <si>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</si>
  <si>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</si>
  <si>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</si>
  <si>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</si>
  <si>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</si>
  <si>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</si>
  <si>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</si>
  <si>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</si>
  <si>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</si>
  <si>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</si>
  <si>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</si>
  <si>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</si>
  <si>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</si>
  <si>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</si>
  <si>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</si>
  <si>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</si>
  <si>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</si>
  <si>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</si>
  <si>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</si>
  <si>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</si>
  <si>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</si>
  <si>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</si>
  <si>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</si>
  <si>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</si>
  <si>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</si>
  <si>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</si>
  <si>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</si>
  <si>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</si>
  <si>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</si>
  <si>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</si>
  <si>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</si>
  <si>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</si>
  <si>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</si>
  <si>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</si>
  <si>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</si>
  <si>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</si>
  <si>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</si>
  <si>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</si>
  <si>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</si>
  <si>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</si>
  <si>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</si>
  <si>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</si>
  <si>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</si>
  <si>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</si>
  <si>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</si>
  <si>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</si>
  <si>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</si>
  <si>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</si>
  <si>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</si>
  <si>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</si>
  <si>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</si>
  <si>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</si>
  <si>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</si>
  <si>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</si>
  <si>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</si>
  <si>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</si>
  <si>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</si>
  <si>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</si>
  <si>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</si>
  <si>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</si>
  <si>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</si>
  <si>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</si>
  <si>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</si>
  <si>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</si>
  <si>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</si>
  <si>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</si>
  <si>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</si>
  <si>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</si>
  <si>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</si>
  <si>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</si>
  <si>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</si>
  <si>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</si>
  <si>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</si>
  <si>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</si>
  <si>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</si>
  <si>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</si>
  <si>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</si>
  <si>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</si>
  <si>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</si>
  <si>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</si>
  <si>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</si>
  <si>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</si>
  <si>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</si>
  <si>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</si>
  <si>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</si>
  <si>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</si>
  <si>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</si>
  <si>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</si>
  <si>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</si>
  <si>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</si>
  <si>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</si>
  <si>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</si>
  <si>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</si>
  <si>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</si>
  <si>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</si>
  <si>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</si>
  <si>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</si>
  <si>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</si>
  <si>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</si>
  <si>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</si>
  <si>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</si>
  <si>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</si>
  <si>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</si>
  <si>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</si>
  <si>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</si>
  <si>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</si>
  <si>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</si>
  <si>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</si>
  <si>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</si>
  <si>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</si>
  <si>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</si>
  <si>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</si>
  <si>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</si>
  <si>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</si>
  <si>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</si>
  <si>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</si>
  <si>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</si>
  <si>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</si>
  <si>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</si>
  <si>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</si>
  <si>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</si>
  <si>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</si>
  <si>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</si>
  <si>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</si>
  <si>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</si>
  <si>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</si>
  <si>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</si>
  <si>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</si>
  <si>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</si>
  <si>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</si>
  <si>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</si>
  <si>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</si>
  <si>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</si>
  <si>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</si>
  <si>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</si>
  <si>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</si>
  <si>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</si>
  <si>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</si>
  <si>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</si>
  <si>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</si>
  <si>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</si>
  <si>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</si>
  <si>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</si>
  <si>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</si>
  <si>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</si>
  <si>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</si>
  <si>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</si>
  <si>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</si>
  <si>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</si>
  <si>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</si>
  <si>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</si>
  <si>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</si>
  <si>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</si>
  <si>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</si>
  <si>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</si>
  <si>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</si>
  <si>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</si>
  <si>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</si>
  <si>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</si>
  <si>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</si>
  <si>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</si>
  <si>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</si>
  <si>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</si>
  <si>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</si>
  <si>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</si>
  <si>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</si>
  <si>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</si>
  <si>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</si>
  <si>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</si>
  <si>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</si>
  <si>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</si>
  <si>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</si>
  <si>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</si>
  <si>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</si>
  <si>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</si>
  <si>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</si>
  <si>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</si>
  <si>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</si>
  <si>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</si>
  <si>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</si>
  <si>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</si>
  <si>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</si>
  <si>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</si>
  <si>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</si>
  <si>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</si>
  <si>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</si>
  <si>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</si>
  <si>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</si>
  <si>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</si>
  <si>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</si>
  <si>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</si>
  <si>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</si>
  <si>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</si>
  <si>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</si>
  <si>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</si>
  <si>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</si>
  <si>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</si>
  <si>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</si>
  <si>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</si>
  <si>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</si>
  <si>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</si>
  <si>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</si>
  <si>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</si>
  <si>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</si>
  <si>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</si>
  <si>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</si>
  <si>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</si>
  <si>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</si>
  <si>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</si>
  <si>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</si>
  <si>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</si>
  <si>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</si>
  <si>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</si>
  <si>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</si>
  <si>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</si>
  <si>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</si>
  <si>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</si>
  <si>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</si>
  <si>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</si>
  <si>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</si>
  <si>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</si>
  <si>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</si>
  <si>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</si>
  <si>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</si>
  <si>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</si>
  <si>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</si>
  <si>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</si>
  <si>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</si>
  <si>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</si>
  <si>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</si>
  <si>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</si>
  <si>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</si>
  <si>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</si>
  <si>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</si>
  <si>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</si>
  <si>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</si>
  <si>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</si>
  <si>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</si>
  <si>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</si>
  <si>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</si>
  <si>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</si>
  <si>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</si>
  <si>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</si>
  <si>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</si>
  <si>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</si>
  <si>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</si>
  <si>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</si>
  <si>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</si>
  <si>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</si>
  <si>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</si>
  <si>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</si>
  <si>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</si>
  <si>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</si>
  <si>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</si>
  <si>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</si>
  <si>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</si>
  <si>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</si>
  <si>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</si>
  <si>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</si>
  <si>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</si>
  <si>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</si>
  <si>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</si>
  <si>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</si>
  <si>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</si>
  <si>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</si>
  <si>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</si>
  <si>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</si>
  <si>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</si>
  <si>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</si>
  <si>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</si>
  <si>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</si>
  <si>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</si>
  <si>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</si>
  <si>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</si>
  <si>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</si>
  <si>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</si>
  <si>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</si>
  <si>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</si>
  <si>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</si>
  <si>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</si>
  <si>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</si>
  <si>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</si>
  <si>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</si>
  <si>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</si>
  <si>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</si>
  <si>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</si>
  <si>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</si>
  <si>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</si>
  <si>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</si>
  <si>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</si>
  <si>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</si>
  <si>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</si>
  <si>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</si>
  <si>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</si>
  <si>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</si>
  <si>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</si>
  <si>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</si>
  <si>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</si>
  <si>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</si>
  <si>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</si>
  <si>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</si>
  <si>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</si>
  <si>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</si>
  <si>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</si>
  <si>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</si>
  <si>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</si>
  <si>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</si>
  <si>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</si>
  <si>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</si>
  <si>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</si>
  <si>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</si>
  <si>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</si>
  <si>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</si>
  <si>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</si>
  <si>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</si>
  <si>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</si>
  <si>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</si>
  <si>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</si>
  <si>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</si>
  <si>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</si>
  <si>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</si>
  <si>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</si>
  <si>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</si>
  <si>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</si>
  <si>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</si>
  <si>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</si>
  <si>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</si>
  <si>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</si>
  <si>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</si>
  <si>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</si>
  <si>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</si>
  <si>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</si>
  <si>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</si>
  <si>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</si>
  <si>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</si>
  <si>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</si>
  <si>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</si>
  <si>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</si>
  <si>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</si>
  <si>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</si>
  <si>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</si>
  <si>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</si>
  <si>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</si>
  <si>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</si>
  <si>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</si>
  <si>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</si>
  <si>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</si>
  <si>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</si>
  <si>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</si>
  <si>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</si>
  <si>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</si>
  <si>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</si>
  <si>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</si>
  <si>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</si>
  <si>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</si>
  <si>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</si>
  <si>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</si>
  <si>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</si>
  <si>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</si>
  <si>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</si>
  <si>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</si>
  <si>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</si>
  <si>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</si>
  <si>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</si>
  <si>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</si>
  <si>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</si>
  <si>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</si>
  <si>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</si>
  <si>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</si>
  <si>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</si>
  <si>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</si>
  <si>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</si>
  <si>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</si>
  <si>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</si>
  <si>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</si>
  <si>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</si>
  <si>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</si>
  <si>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</si>
  <si>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</si>
  <si>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</si>
  <si>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</si>
  <si>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</si>
  <si>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</si>
  <si>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</si>
  <si>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</si>
  <si>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</si>
  <si>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</si>
  <si>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</si>
  <si>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</si>
  <si>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</si>
  <si>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</si>
  <si>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</si>
  <si>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</si>
  <si>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</si>
  <si>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</si>
  <si>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</si>
  <si>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</si>
  <si>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</si>
  <si>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</si>
  <si>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</si>
  <si>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</si>
  <si>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</si>
  <si>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</si>
  <si>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</si>
  <si>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</si>
  <si>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</si>
  <si>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</si>
  <si>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</si>
  <si>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</si>
  <si>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</si>
  <si>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</si>
  <si>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</si>
  <si>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</si>
  <si>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</si>
  <si>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</si>
  <si>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</si>
  <si>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</si>
  <si>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</si>
  <si>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</si>
  <si>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</si>
  <si>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</si>
  <si>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</si>
  <si>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</si>
  <si>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</si>
  <si>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</si>
  <si>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</si>
  <si>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</si>
  <si>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</si>
  <si>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</si>
  <si>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</si>
  <si>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</si>
  <si>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</si>
  <si>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</si>
  <si>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</si>
  <si>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</si>
  <si>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</si>
  <si>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</si>
  <si>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</si>
  <si>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</si>
  <si>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</si>
  <si>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</si>
  <si>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</si>
  <si>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</si>
  <si>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</si>
  <si>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</si>
  <si>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</si>
  <si>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</si>
  <si>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</si>
  <si>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</si>
  <si>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</si>
  <si>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</si>
  <si>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</si>
  <si>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</si>
  <si>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</si>
  <si>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</si>
  <si>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</si>
  <si>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</si>
  <si>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</si>
  <si>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</si>
  <si>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</si>
  <si>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</si>
  <si>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</si>
  <si>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</si>
  <si>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</si>
  <si>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</si>
  <si>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</si>
  <si>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</si>
  <si>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</si>
  <si>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</si>
  <si>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</si>
  <si>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</si>
  <si>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</si>
  <si>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</si>
  <si>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</si>
  <si>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</si>
  <si>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</si>
  <si>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</si>
  <si>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</si>
  <si>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</si>
  <si>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</si>
  <si>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</si>
  <si>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</si>
  <si>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</si>
  <si>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</si>
  <si>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</si>
  <si>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</si>
  <si>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</si>
  <si>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</si>
  <si>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</si>
  <si>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</si>
  <si>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</si>
  <si>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</si>
  <si>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</si>
  <si>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</si>
  <si>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</si>
  <si>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</si>
  <si>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</si>
  <si>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</si>
  <si>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</si>
  <si>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</si>
  <si>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</si>
  <si>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</si>
  <si>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</si>
  <si>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</si>
  <si>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</si>
  <si>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</si>
  <si>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</si>
  <si>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</si>
  <si>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</si>
  <si>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</si>
  <si>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</si>
  <si>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</si>
  <si>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</si>
  <si>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</si>
  <si>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</si>
  <si>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</si>
  <si>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</si>
  <si>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</si>
  <si>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</si>
  <si>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</si>
  <si>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</si>
  <si>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</si>
  <si>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</si>
  <si>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</si>
  <si>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</si>
  <si>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</si>
  <si>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</si>
  <si>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</si>
  <si>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</si>
  <si>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</si>
  <si>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</si>
  <si>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</si>
  <si>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</si>
  <si>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</si>
  <si>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</si>
  <si>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</si>
  <si>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</si>
  <si>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</si>
  <si>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</si>
  <si>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</si>
  <si>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</si>
  <si>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</si>
  <si>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</si>
  <si>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</si>
  <si>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</si>
  <si>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</si>
  <si>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</si>
  <si>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</si>
  <si>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</si>
  <si>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</si>
  <si>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</si>
  <si>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</si>
  <si>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</si>
  <si>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</si>
  <si>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</si>
  <si>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</si>
  <si>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</si>
  <si>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</si>
  <si>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</si>
  <si>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</si>
  <si>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</si>
  <si>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</si>
  <si>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</si>
  <si>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</si>
  <si>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</si>
  <si>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</si>
  <si>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</si>
  <si>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</si>
  <si>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</si>
  <si>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</si>
  <si>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</si>
  <si>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</si>
  <si>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</si>
  <si>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</si>
  <si>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</si>
  <si>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</si>
  <si>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</si>
  <si>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</si>
  <si>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</si>
  <si>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</si>
  <si>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</si>
  <si>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</si>
  <si>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</si>
  <si>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</si>
  <si>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</si>
  <si>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</si>
  <si>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</si>
  <si>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</si>
  <si>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</si>
  <si>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</si>
  <si>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</si>
  <si>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</si>
  <si>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</si>
  <si>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</si>
  <si>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</si>
  <si>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</si>
  <si>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</si>
  <si>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</si>
  <si>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</si>
  <si>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</si>
  <si>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</si>
  <si>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</si>
  <si>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</si>
  <si>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</si>
  <si>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</si>
  <si>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</si>
  <si>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</si>
  <si>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</si>
  <si>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</si>
  <si>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</si>
  <si>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</si>
  <si>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</si>
  <si>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</si>
  <si>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</si>
  <si>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</si>
  <si>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</si>
  <si>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</si>
  <si>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</si>
  <si>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</si>
  <si>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</si>
  <si>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</si>
  <si>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</si>
  <si>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</si>
  <si>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</si>
  <si>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</si>
  <si>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</si>
  <si>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</si>
  <si>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</si>
  <si>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</si>
  <si>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</si>
  <si>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</si>
  <si>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</si>
  <si>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</si>
  <si>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</si>
  <si>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</si>
  <si>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</si>
  <si>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</si>
  <si>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</si>
  <si>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</si>
  <si>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</si>
  <si>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</si>
  <si>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</si>
  <si>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</si>
  <si>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</si>
  <si>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</si>
  <si>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</si>
  <si>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</si>
  <si>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</si>
  <si>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</si>
  <si>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</si>
  <si>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</si>
  <si>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</si>
  <si>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</si>
  <si>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</si>
  <si>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</si>
  <si>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</si>
  <si>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</si>
  <si>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</si>
  <si>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</si>
  <si>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</si>
  <si>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</si>
  <si>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</si>
  <si>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</si>
  <si>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</si>
  <si>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</si>
  <si>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</si>
  <si>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</si>
  <si>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</si>
  <si>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</si>
  <si>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</si>
  <si>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</si>
  <si>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</si>
  <si>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</si>
  <si>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</si>
  <si>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</si>
  <si>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</si>
  <si>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</si>
  <si>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</si>
  <si>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</si>
  <si>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</si>
  <si>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</si>
  <si>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</si>
  <si>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</si>
  <si>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</si>
  <si>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</si>
  <si>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</si>
  <si>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</si>
  <si>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</si>
  <si>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</si>
  <si>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</si>
  <si>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</si>
  <si>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</si>
  <si>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</si>
  <si>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</si>
  <si>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</si>
  <si>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</si>
  <si>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</si>
  <si>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</si>
  <si>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</si>
  <si>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</si>
  <si>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</si>
  <si>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</si>
  <si>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</si>
  <si>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</si>
  <si>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</si>
  <si>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</si>
  <si>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</si>
  <si>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</si>
  <si>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</si>
  <si>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</si>
  <si>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</si>
  <si>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</si>
  <si>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</si>
  <si>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</si>
  <si>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</si>
  <si>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</si>
  <si>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</si>
  <si>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</si>
  <si>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</si>
  <si>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</si>
  <si>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</si>
  <si>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</si>
  <si>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</si>
  <si>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</si>
  <si>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</si>
  <si>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</si>
  <si>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</si>
  <si>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</si>
  <si>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</si>
  <si>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</si>
  <si>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</si>
  <si>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</si>
  <si>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</si>
  <si>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</si>
  <si>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</si>
  <si>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</si>
  <si>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</si>
  <si>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</si>
  <si>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</si>
  <si>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</si>
  <si>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</si>
  <si>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</si>
  <si>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</si>
  <si>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</si>
  <si>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</si>
  <si>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</si>
  <si>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</si>
  <si>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</si>
  <si>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</si>
  <si>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</si>
  <si>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</si>
  <si>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</si>
  <si>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</si>
  <si>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</si>
  <si>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</si>
  <si>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</si>
  <si>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</si>
  <si>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</si>
  <si>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</si>
  <si>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</si>
  <si>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</si>
  <si>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</si>
  <si>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</si>
  <si>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</si>
  <si>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</si>
  <si>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</si>
  <si>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</si>
  <si>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</si>
  <si>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</si>
  <si>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</si>
  <si>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</si>
  <si>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</si>
  <si>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</si>
  <si>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</si>
  <si>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</si>
  <si>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</si>
  <si>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</si>
  <si>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</si>
  <si>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</si>
  <si>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</si>
  <si>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</si>
  <si>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</si>
  <si>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</si>
  <si>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</si>
  <si>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</si>
  <si>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</si>
  <si>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</si>
  <si>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</si>
  <si>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</si>
  <si>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</si>
  <si>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</si>
  <si>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</si>
  <si>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</si>
  <si>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</si>
  <si>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</si>
  <si>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</si>
  <si>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</si>
  <si>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</si>
  <si>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</si>
  <si>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</si>
  <si>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</si>
  <si>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</si>
  <si>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</si>
  <si>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</si>
  <si>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</si>
  <si>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</si>
  <si>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</si>
  <si>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</si>
  <si>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</si>
  <si>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</si>
  <si>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</si>
  <si>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</si>
  <si>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</si>
  <si>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</si>
  <si>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</si>
  <si>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</si>
  <si>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</si>
  <si>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</si>
  <si>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</si>
  <si>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</si>
  <si>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</si>
  <si>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</si>
  <si>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</si>
  <si>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</si>
  <si>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</si>
  <si>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</si>
  <si>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</si>
  <si>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</si>
  <si>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</si>
  <si>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</si>
  <si>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</si>
  <si>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</si>
  <si>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</si>
  <si>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</si>
  <si>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</si>
  <si>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</si>
  <si>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</si>
  <si>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</si>
  <si>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</si>
  <si>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</si>
  <si>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</si>
  <si>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</si>
  <si>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</si>
  <si>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</si>
  <si>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</si>
  <si>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</si>
  <si>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</si>
  <si>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</si>
  <si>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</si>
  <si>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</si>
  <si>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</si>
  <si>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</si>
  <si>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</si>
  <si>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</si>
  <si>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</si>
  <si>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</si>
  <si>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</si>
  <si>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</si>
  <si>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</si>
  <si>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</si>
  <si>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</si>
  <si>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</si>
  <si>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</si>
  <si>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</si>
  <si>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</si>
  <si>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</si>
  <si>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</si>
  <si>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</si>
  <si>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</si>
  <si>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</si>
  <si>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</si>
  <si>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</si>
  <si>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</si>
  <si>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</si>
  <si>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</si>
  <si>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</si>
  <si>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</si>
  <si>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</si>
  <si>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</si>
  <si>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</si>
  <si>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</si>
  <si>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</si>
  <si>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</si>
  <si>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</si>
  <si>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</si>
  <si>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</si>
  <si>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</si>
  <si>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</si>
  <si>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</si>
  <si>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</si>
  <si>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</si>
  <si>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</si>
  <si>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</si>
  <si>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</si>
  <si>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</si>
  <si>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</si>
  <si>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</si>
  <si>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</si>
  <si>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</si>
  <si>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</si>
  <si>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</si>
  <si>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</si>
  <si>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</si>
  <si>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</si>
  <si>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</si>
  <si>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</si>
  <si>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</si>
  <si>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</si>
  <si>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</si>
  <si>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</si>
  <si>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</si>
  <si>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</si>
  <si>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</si>
  <si>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</si>
  <si>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</si>
  <si>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</si>
  <si>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</si>
  <si>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</si>
  <si>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</si>
  <si>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</si>
  <si>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</si>
  <si>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</si>
  <si>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</si>
  <si>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</si>
  <si>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</si>
  <si>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</si>
  <si>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</si>
  <si>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</si>
  <si>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</si>
  <si>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</si>
  <si>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</si>
  <si>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</si>
  <si>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</si>
  <si>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</si>
  <si>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</si>
  <si>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</si>
  <si>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</si>
  <si>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</si>
  <si>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</si>
  <si>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</si>
  <si>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</si>
  <si>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</si>
  <si>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</si>
  <si>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</si>
  <si>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</si>
  <si>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</si>
  <si>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</si>
  <si>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</si>
  <si>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</si>
  <si>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</si>
  <si>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</si>
  <si>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</si>
  <si>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</si>
  <si>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</si>
  <si>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</si>
  <si>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</si>
  <si>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</si>
  <si>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</si>
  <si>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</si>
  <si>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</si>
  <si>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</si>
  <si>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</si>
  <si>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</si>
  <si>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</si>
  <si>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</si>
  <si>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</si>
  <si>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</si>
  <si>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</si>
  <si>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</si>
  <si>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</si>
  <si>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</si>
  <si>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</si>
  <si>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</si>
  <si>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</si>
  <si>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</si>
  <si>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</si>
  <si>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</si>
  <si>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</si>
  <si>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</si>
  <si>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</si>
  <si>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</si>
  <si>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</si>
  <si>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</si>
  <si>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</si>
  <si>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</si>
  <si>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</si>
  <si>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</si>
  <si>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</si>
  <si>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</si>
  <si>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</si>
  <si>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</si>
  <si>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</si>
  <si>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</si>
  <si>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</si>
  <si>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</si>
  <si>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</si>
  <si>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</si>
  <si>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</si>
  <si>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</si>
  <si>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</si>
  <si>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</si>
  <si>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</si>
  <si>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</si>
  <si>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</si>
  <si>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</si>
  <si>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</si>
  <si>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</si>
  <si>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</si>
  <si>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</si>
  <si>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</si>
  <si>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</si>
  <si>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</si>
  <si>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</si>
  <si>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</si>
  <si>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</si>
  <si>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</si>
  <si>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</si>
  <si>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</si>
  <si>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</si>
  <si>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</si>
  <si>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</si>
  <si>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</si>
  <si>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</si>
  <si>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</si>
  <si>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</si>
  <si>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</si>
  <si>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</si>
  <si>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</si>
  <si>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</si>
  <si>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</si>
  <si>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</si>
  <si>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</si>
  <si>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</si>
  <si>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</si>
  <si>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</si>
  <si>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</si>
  <si>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</si>
  <si>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</si>
  <si>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</si>
  <si>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</si>
  <si>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</si>
  <si>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</si>
  <si>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</si>
  <si>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</si>
  <si>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</si>
  <si>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</si>
  <si>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</si>
  <si>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</si>
  <si>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</si>
  <si>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</si>
  <si>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</si>
  <si>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</si>
  <si>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</si>
  <si>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</si>
  <si>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</si>
  <si>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</si>
  <si>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</si>
  <si>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</si>
  <si>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</si>
  <si>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</si>
  <si>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</si>
  <si>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</si>
  <si>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</si>
  <si>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</si>
  <si>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</si>
  <si>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</si>
  <si>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</si>
  <si>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</si>
  <si>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</si>
  <si>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</si>
  <si>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</si>
  <si>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</si>
  <si>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</si>
  <si>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</si>
  <si>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</si>
  <si>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</si>
  <si>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</si>
  <si>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</si>
  <si>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</si>
  <si>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</si>
  <si>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</si>
  <si>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</si>
  <si>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</si>
  <si>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</si>
  <si>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</si>
  <si>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</si>
  <si>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</si>
  <si>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</si>
  <si>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</si>
  <si>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</si>
  <si>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</si>
  <si>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</si>
  <si>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</si>
  <si>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</si>
  <si>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</si>
  <si>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</si>
  <si>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</si>
  <si>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</si>
  <si>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</si>
  <si>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</si>
  <si>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</si>
  <si>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</si>
  <si>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</si>
  <si>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</si>
  <si>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</si>
  <si>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</si>
  <si>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</si>
  <si>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</si>
  <si>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</si>
  <si>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</si>
  <si>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</si>
  <si>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</si>
  <si>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</si>
  <si>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</si>
  <si>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</si>
  <si>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</si>
  <si>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</si>
  <si>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</si>
  <si>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</si>
  <si>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</si>
  <si>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</si>
  <si>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</si>
  <si>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</si>
  <si>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</si>
  <si>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</si>
  <si>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</si>
  <si>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</si>
  <si>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</si>
  <si>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</si>
  <si>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</si>
  <si>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</si>
  <si>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</si>
  <si>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</si>
  <si>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</si>
  <si>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</si>
  <si>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</si>
  <si>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</si>
  <si>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</si>
  <si>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</si>
  <si>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</si>
  <si>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</si>
  <si>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</si>
  <si>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</si>
  <si>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</si>
  <si>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</si>
  <si>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</si>
  <si>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</si>
  <si>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</si>
  <si>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</si>
  <si>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</si>
  <si>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</si>
  <si>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</si>
  <si>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</si>
  <si>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</si>
  <si>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</si>
  <si>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</si>
  <si>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</si>
  <si>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</si>
  <si>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</si>
  <si>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</si>
  <si>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</si>
  <si>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</si>
  <si>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</si>
  <si>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</si>
  <si>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</si>
  <si>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</si>
  <si>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</si>
  <si>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</si>
  <si>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</si>
  <si>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</si>
  <si>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</si>
  <si>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</si>
  <si>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</si>
  <si>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</si>
  <si>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</si>
  <si>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</si>
  <si>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</si>
  <si>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</si>
  <si>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</si>
  <si>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</si>
  <si>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</si>
  <si>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</si>
  <si>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</si>
  <si>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</si>
  <si>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</si>
  <si>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</si>
  <si>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</si>
  <si>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</si>
  <si>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</si>
  <si>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</si>
  <si>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</si>
  <si>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</si>
  <si>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</si>
  <si>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</si>
  <si>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</si>
  <si>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</si>
  <si>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</si>
  <si>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</si>
  <si>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</si>
  <si>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</si>
  <si>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</si>
  <si>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</si>
  <si>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</si>
  <si>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</si>
  <si>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</si>
  <si>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</si>
  <si>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</si>
  <si>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</si>
  <si>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</si>
  <si>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</si>
  <si>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</si>
  <si>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</si>
  <si>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</si>
  <si>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</si>
  <si>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</si>
  <si>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</si>
  <si>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</si>
  <si>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</si>
  <si>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</si>
  <si>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</si>
  <si>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</si>
  <si>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</si>
  <si>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</si>
  <si>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</si>
  <si>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</si>
  <si>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</si>
  <si>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</si>
  <si>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</si>
  <si>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</si>
  <si>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</si>
  <si>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</si>
  <si>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</si>
  <si>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</si>
  <si>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</si>
  <si>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</si>
  <si>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</si>
  <si>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</si>
  <si>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</si>
  <si>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</si>
  <si>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</si>
  <si>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</si>
  <si>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</si>
  <si>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</si>
  <si>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</si>
  <si>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</si>
  <si>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</si>
  <si>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</si>
  <si>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</si>
  <si>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</si>
  <si>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</si>
  <si>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</si>
  <si>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</si>
  <si>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</si>
  <si>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</si>
  <si>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</si>
  <si>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</si>
  <si>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</si>
  <si>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</si>
  <si>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</si>
  <si>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</si>
  <si>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</si>
  <si>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</si>
  <si>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</si>
  <si>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</si>
  <si>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</si>
  <si>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</si>
  <si>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</si>
  <si>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</si>
  <si>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</si>
  <si>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</si>
  <si>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</si>
  <si>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</si>
  <si>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</si>
  <si>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</si>
  <si>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</si>
  <si>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</si>
  <si>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</si>
  <si>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</si>
  <si>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</si>
  <si>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</si>
  <si>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</si>
  <si>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</si>
  <si>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</si>
  <si>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</si>
  <si>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</si>
  <si>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</si>
  <si>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</si>
  <si>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</si>
  <si>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</si>
  <si>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</si>
  <si>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</si>
  <si>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</si>
  <si>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</si>
  <si>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</si>
  <si>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</si>
  <si>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</si>
  <si>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</si>
  <si>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</si>
  <si>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</si>
  <si>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</si>
  <si>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</si>
  <si>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</si>
  <si>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</si>
  <si>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</si>
  <si>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</si>
  <si>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</si>
  <si>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</si>
  <si>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</si>
  <si>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</si>
  <si>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</si>
  <si>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</si>
  <si>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</si>
  <si>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</si>
  <si>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</si>
  <si>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</si>
  <si>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</si>
  <si>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</si>
  <si>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</si>
  <si>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</si>
  <si>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</si>
  <si>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</si>
  <si>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</si>
  <si>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</si>
  <si>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</si>
  <si>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</si>
  <si>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</si>
  <si>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</si>
  <si>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</si>
  <si>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</si>
  <si>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</si>
  <si>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</si>
  <si>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</si>
  <si>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</si>
  <si>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</si>
  <si>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</si>
  <si>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</si>
  <si>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</si>
  <si>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</si>
  <si>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</si>
  <si>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</si>
  <si>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</si>
  <si>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</si>
  <si>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</si>
  <si>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</si>
  <si>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</si>
  <si>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</si>
  <si>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</si>
  <si>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</si>
  <si>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</si>
  <si>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</si>
  <si>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</si>
  <si>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</si>
  <si>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</si>
  <si>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</si>
  <si>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</si>
  <si>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</si>
  <si>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</si>
  <si>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</si>
  <si>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</si>
  <si>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</si>
  <si>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</si>
  <si>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</si>
  <si>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</si>
  <si>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</si>
  <si>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</si>
  <si>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</si>
  <si>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</si>
  <si>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</si>
  <si>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</si>
  <si>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</si>
  <si>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</si>
  <si>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</si>
  <si>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</si>
  <si>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</si>
  <si>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</si>
  <si>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</si>
  <si>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</si>
  <si>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</si>
  <si>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</si>
  <si>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</si>
  <si>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</si>
  <si>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</si>
  <si>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</si>
  <si>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</si>
  <si>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</si>
  <si>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</si>
  <si>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</si>
  <si>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</si>
  <si>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</si>
  <si>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</si>
  <si>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</si>
  <si>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</si>
  <si>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</si>
  <si>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</si>
  <si>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</si>
  <si>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</si>
  <si>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</si>
  <si>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</si>
  <si>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</si>
  <si>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</si>
  <si>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</si>
  <si>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</si>
  <si>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</si>
  <si>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</si>
  <si>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</si>
  <si>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</si>
  <si>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</si>
  <si>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</si>
  <si>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</si>
  <si>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</si>
  <si>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</si>
  <si>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</si>
  <si>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</si>
  <si>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</si>
  <si>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</si>
  <si>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</si>
  <si>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</si>
  <si>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</si>
  <si>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</si>
  <si>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</si>
  <si>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</si>
  <si>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</si>
  <si>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</si>
  <si>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</si>
  <si>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</si>
  <si>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</si>
  <si>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</si>
  <si>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</si>
  <si>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</si>
  <si>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</si>
  <si>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</si>
  <si>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</si>
  <si>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</si>
  <si>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</si>
  <si>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</si>
  <si>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</si>
  <si>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</si>
  <si>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</si>
  <si>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</si>
  <si>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</si>
  <si>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</si>
  <si>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</si>
  <si>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</si>
  <si>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</si>
  <si>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</si>
  <si>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</si>
  <si>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</si>
  <si>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</si>
  <si>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</si>
  <si>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</si>
  <si>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</si>
  <si>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</si>
  <si>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</si>
  <si>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</si>
  <si>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</si>
  <si>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</si>
  <si>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</si>
  <si>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</si>
  <si>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</si>
  <si>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</si>
  <si>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</si>
  <si>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</si>
  <si>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</si>
  <si>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</si>
  <si>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</si>
  <si>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</si>
  <si>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</si>
  <si>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</si>
  <si>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</si>
  <si>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</si>
  <si>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</si>
  <si>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</si>
  <si>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</si>
  <si>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</si>
  <si>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</si>
  <si>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</si>
  <si>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</si>
  <si>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</si>
  <si>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</si>
  <si>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</si>
  <si>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</si>
  <si>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</si>
  <si>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</si>
  <si>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</si>
  <si>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</si>
  <si>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</si>
  <si>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</si>
  <si>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</si>
  <si>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</si>
  <si>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</si>
  <si>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</si>
  <si>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</si>
  <si>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</si>
  <si>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</si>
  <si>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</si>
  <si>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</si>
  <si>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</si>
  <si>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</si>
  <si>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</si>
  <si>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</si>
  <si>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</si>
  <si>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</si>
  <si>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</si>
  <si>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</si>
  <si>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</si>
  <si>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</si>
  <si>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</si>
  <si>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</si>
  <si>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</si>
  <si>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</si>
  <si>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</si>
  <si>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</si>
  <si>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</si>
  <si>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</si>
  <si>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</si>
  <si>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</si>
  <si>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</si>
  <si>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</si>
  <si>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</si>
  <si>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</si>
  <si>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</si>
  <si>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</si>
  <si>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</si>
  <si>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</si>
  <si>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</si>
  <si>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</si>
  <si>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</si>
  <si>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</si>
  <si>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</si>
  <si>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</si>
  <si>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</si>
  <si>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</si>
  <si>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</si>
  <si>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</si>
  <si>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</si>
  <si>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</si>
  <si>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</si>
  <si>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</si>
  <si>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</si>
  <si>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</si>
  <si>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</si>
  <si>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</si>
  <si>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</si>
  <si>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</si>
  <si>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</si>
  <si>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</si>
  <si>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</si>
  <si>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</si>
  <si>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</si>
  <si>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</si>
  <si>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</si>
  <si>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</si>
  <si>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</si>
  <si>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</si>
  <si>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</si>
  <si>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</si>
  <si>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</si>
  <si>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</si>
  <si>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</si>
  <si>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</si>
  <si>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</si>
  <si>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</si>
  <si>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</si>
  <si>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</si>
  <si>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</si>
  <si>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</si>
  <si>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</si>
  <si>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</si>
  <si>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</si>
  <si>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</si>
  <si>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</si>
  <si>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</si>
  <si>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</si>
  <si>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</si>
  <si>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</si>
  <si>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</si>
  <si>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</si>
  <si>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</si>
  <si>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</si>
  <si>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</si>
  <si>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</si>
  <si>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</si>
  <si>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</si>
  <si>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</si>
  <si>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</si>
  <si>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</si>
  <si>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</si>
  <si>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</si>
  <si>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</si>
  <si>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</si>
  <si>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</si>
  <si>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</si>
  <si>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</si>
  <si>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</si>
  <si>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</si>
  <si>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</si>
  <si>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</si>
  <si>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</si>
  <si>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</si>
  <si>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</si>
  <si>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</si>
  <si>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</si>
  <si>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</si>
  <si>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</si>
  <si>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</si>
  <si>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</si>
  <si>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</si>
  <si>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</si>
  <si>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</si>
  <si>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</si>
  <si>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</si>
  <si>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</si>
  <si>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</si>
  <si>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</si>
  <si>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</si>
  <si>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</si>
  <si>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</si>
  <si>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</si>
  <si>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</si>
  <si>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</si>
  <si>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</si>
  <si>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</si>
  <si>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</si>
  <si>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</si>
  <si>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</si>
  <si>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</si>
  <si>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</si>
  <si>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</si>
  <si>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</si>
  <si>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</si>
  <si>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</si>
  <si>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</si>
  <si>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</si>
  <si>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</si>
  <si>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</si>
  <si>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</si>
  <si>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</si>
  <si>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</si>
  <si>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</si>
  <si>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</si>
  <si>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</si>
  <si>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</si>
  <si>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</si>
  <si>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</si>
  <si>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</si>
  <si>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</si>
  <si>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</si>
  <si>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</si>
  <si>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</si>
  <si>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</si>
  <si>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</si>
  <si>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</si>
  <si>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</si>
  <si>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</si>
  <si>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</si>
  <si>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</si>
  <si>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</si>
  <si>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</si>
  <si>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</si>
  <si>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</si>
  <si>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</si>
  <si>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</si>
  <si>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</si>
  <si>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</si>
  <si>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</si>
  <si>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</si>
  <si>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</si>
  <si>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</si>
  <si>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</si>
  <si>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</si>
  <si>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</si>
  <si>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</si>
  <si>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</si>
  <si>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</si>
  <si>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</si>
  <si>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</si>
  <si>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</si>
  <si>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</si>
  <si>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</si>
  <si>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</si>
  <si>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</si>
  <si>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</si>
  <si>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</si>
  <si>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</si>
  <si>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</si>
  <si>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</si>
  <si>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</si>
  <si>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</si>
  <si>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</si>
  <si>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</si>
  <si>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</si>
  <si>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</si>
  <si>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</si>
  <si>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</si>
  <si>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</si>
  <si>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</si>
  <si>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</si>
  <si>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</si>
  <si>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</si>
  <si>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</si>
  <si>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</si>
  <si>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</si>
  <si>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</si>
  <si>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</si>
  <si>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</si>
  <si>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</si>
  <si>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</si>
  <si>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</si>
  <si>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</si>
  <si>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</si>
  <si>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</si>
  <si>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</si>
  <si>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</si>
  <si>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</si>
  <si>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</si>
  <si>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</si>
  <si>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</si>
  <si>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</si>
  <si>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</si>
  <si>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</si>
  <si>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</si>
  <si>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</si>
  <si>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</si>
  <si>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</si>
  <si>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</si>
  <si>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</si>
  <si>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</si>
  <si>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</si>
  <si>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</si>
  <si>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</si>
  <si>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</si>
  <si>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</si>
  <si>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</si>
  <si>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</si>
  <si>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</si>
  <si>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</si>
  <si>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</si>
  <si>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</si>
  <si>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</si>
  <si>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</si>
  <si>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</si>
  <si>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</si>
  <si>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</si>
  <si>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</si>
  <si>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</si>
  <si>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</si>
  <si>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</si>
  <si>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</si>
  <si>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</si>
  <si>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</si>
  <si>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</si>
  <si>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</si>
  <si>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</si>
  <si>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</si>
  <si>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</si>
  <si>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</si>
  <si>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</si>
  <si>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</si>
  <si>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</si>
  <si>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</si>
  <si>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</si>
  <si>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</si>
  <si>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</si>
  <si>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</si>
  <si>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</si>
  <si>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</si>
  <si>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</si>
  <si>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</si>
  <si>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</si>
  <si>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</si>
  <si>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</si>
  <si>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</si>
  <si>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</si>
  <si>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</si>
  <si>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</si>
  <si>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</si>
  <si>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</si>
  <si>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</si>
  <si>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</si>
  <si>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</si>
  <si>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</si>
  <si>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</si>
  <si>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</si>
  <si>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</si>
  <si>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</si>
  <si>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</si>
  <si>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</si>
  <si>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</si>
  <si>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</si>
  <si>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</si>
  <si>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</si>
  <si>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</si>
  <si>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</si>
  <si>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</si>
  <si>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</si>
  <si>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</si>
  <si>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</si>
  <si>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</si>
  <si>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</si>
  <si>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</si>
  <si>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</si>
  <si>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</si>
  <si>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</si>
  <si>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</si>
  <si>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</si>
  <si>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</si>
  <si>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</si>
  <si>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</si>
  <si>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</si>
  <si>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</si>
  <si>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</si>
  <si>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</si>
  <si>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</si>
  <si>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</si>
  <si>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</si>
  <si>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</si>
  <si>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</si>
  <si>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</si>
  <si>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</si>
  <si>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</si>
  <si>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</si>
  <si>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</si>
  <si>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</si>
  <si>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</si>
  <si>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</si>
  <si>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</si>
  <si>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</si>
  <si>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</si>
  <si>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</si>
  <si>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</si>
  <si>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</si>
  <si>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</si>
  <si>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</si>
  <si>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</si>
  <si>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</si>
  <si>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</si>
  <si>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</si>
  <si>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</si>
  <si>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</si>
  <si>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</si>
  <si>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</si>
  <si>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</si>
  <si>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</si>
  <si>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</si>
  <si>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</si>
  <si>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</si>
  <si>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</si>
  <si>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</si>
  <si>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</si>
  <si>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</si>
  <si>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</si>
  <si>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</si>
  <si>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</si>
  <si>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</si>
  <si>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</si>
  <si>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</si>
  <si>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</si>
  <si>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</si>
  <si>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</si>
  <si>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</si>
  <si>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</si>
  <si>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</si>
  <si>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</si>
  <si>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</si>
  <si>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</si>
  <si>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</si>
  <si>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</si>
  <si>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</si>
  <si>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</si>
  <si>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</si>
  <si>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</si>
  <si>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</si>
  <si>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</si>
  <si>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</si>
  <si>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</si>
  <si>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</si>
  <si>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</si>
  <si>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</si>
  <si>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</si>
  <si>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</si>
  <si>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</si>
  <si>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</si>
  <si>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</si>
  <si>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</si>
  <si>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</si>
  <si>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</si>
  <si>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</si>
  <si>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</si>
  <si>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</si>
  <si>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</si>
  <si>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</si>
  <si>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</si>
  <si>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</si>
  <si>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</si>
  <si>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</si>
  <si>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</si>
  <si>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</si>
  <si>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</si>
  <si>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</si>
  <si>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</si>
  <si>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</si>
  <si>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</si>
  <si>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</si>
  <si>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</si>
  <si>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</si>
  <si>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</si>
  <si>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</si>
  <si>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</si>
  <si>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</si>
  <si>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</si>
  <si>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</si>
  <si>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</si>
  <si>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</si>
  <si>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</si>
  <si>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</si>
  <si>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</si>
  <si>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</si>
  <si>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</si>
  <si>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</si>
  <si>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</si>
  <si>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</si>
  <si>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</si>
  <si>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</si>
  <si>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</si>
  <si>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</si>
  <si>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</si>
  <si>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</si>
  <si>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</si>
  <si>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</si>
  <si>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</si>
  <si>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</si>
  <si>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</si>
  <si>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</si>
  <si>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</si>
  <si>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</si>
  <si>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</si>
  <si>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</si>
  <si>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</si>
  <si>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</si>
  <si>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</si>
  <si>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</si>
  <si>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</si>
  <si>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</si>
  <si>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</si>
  <si>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</si>
  <si>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</si>
  <si>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</si>
  <si>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</si>
  <si>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</si>
  <si>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</si>
  <si>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</si>
  <si>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</si>
  <si>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</si>
  <si>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</si>
  <si>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</si>
  <si>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</si>
  <si>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</si>
  <si>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</si>
  <si>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</si>
  <si>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</si>
  <si>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</si>
  <si>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</si>
  <si>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</si>
  <si>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</si>
  <si>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</si>
  <si>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</si>
  <si>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</si>
  <si>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</si>
  <si>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</si>
  <si>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</si>
  <si>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</si>
  <si>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</si>
  <si>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</si>
  <si>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</si>
  <si>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</si>
  <si>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</si>
  <si>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</si>
  <si>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</si>
  <si>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</si>
  <si>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</si>
  <si>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</si>
  <si>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</si>
  <si>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</si>
  <si>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</si>
  <si>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</si>
  <si>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</si>
  <si>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</si>
  <si>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</si>
  <si>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</si>
  <si>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</si>
  <si>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</si>
  <si>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</si>
  <si>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</si>
  <si>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</si>
  <si>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</si>
  <si>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</si>
  <si>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</si>
  <si>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</si>
  <si>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</si>
  <si>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</si>
  <si>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</si>
  <si>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</si>
  <si>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</si>
  <si>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</si>
  <si>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</si>
  <si>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</si>
  <si>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</si>
  <si>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</si>
  <si>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</si>
  <si>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</si>
  <si>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</si>
  <si>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</si>
  <si>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</si>
  <si>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</si>
  <si>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</si>
  <si>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</si>
  <si>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</si>
  <si>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</si>
  <si>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</si>
  <si>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</si>
  <si>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</si>
  <si>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</si>
  <si>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</si>
  <si>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</si>
  <si>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</si>
  <si>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</si>
  <si>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</si>
  <si>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</si>
  <si>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</si>
  <si>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</si>
  <si>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</si>
  <si>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</si>
  <si>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</si>
  <si>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</si>
  <si>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</si>
  <si>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</si>
  <si>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</si>
  <si>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</si>
  <si>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</si>
  <si>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</si>
  <si>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</si>
  <si>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</si>
  <si>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</si>
  <si>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</si>
  <si>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</si>
  <si>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</si>
  <si>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</si>
  <si>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</si>
  <si>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</si>
  <si>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</si>
  <si>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</si>
  <si>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</si>
  <si>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</si>
  <si>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</si>
  <si>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</si>
  <si>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</si>
  <si>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</si>
  <si>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</si>
  <si>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</si>
  <si>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</si>
  <si>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</si>
  <si>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</si>
  <si>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</si>
  <si>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</si>
  <si>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</si>
  <si>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</si>
  <si>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</si>
  <si>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</si>
  <si>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</si>
  <si>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</si>
  <si>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</si>
  <si>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</si>
  <si>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</si>
  <si>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</si>
  <si>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</si>
  <si>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</si>
  <si>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</si>
  <si>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</si>
  <si>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</si>
  <si>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</si>
  <si>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</si>
  <si>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</si>
  <si>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</si>
  <si>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</si>
  <si>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</si>
  <si>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</si>
  <si>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</si>
  <si>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</si>
  <si>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</si>
  <si>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</si>
  <si>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</si>
  <si>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</si>
  <si>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</si>
  <si>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</si>
  <si>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</si>
  <si>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</si>
  <si>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</si>
  <si>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</si>
  <si>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</si>
  <si>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</si>
  <si>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</si>
  <si>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</si>
  <si>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</si>
  <si>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</si>
  <si>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</si>
  <si>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</si>
  <si>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</si>
  <si>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</si>
  <si>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</si>
  <si>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</si>
  <si>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</si>
  <si>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</si>
  <si>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</si>
  <si>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</si>
  <si>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</si>
  <si>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</si>
  <si>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</si>
  <si>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</si>
  <si>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</si>
  <si>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</si>
  <si>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</si>
  <si>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</si>
  <si>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</si>
  <si>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</si>
  <si>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</si>
  <si>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</si>
  <si>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</si>
  <si>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</si>
  <si>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</si>
  <si>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</si>
  <si>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</si>
  <si>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</si>
  <si>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</si>
  <si>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</si>
  <si>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</si>
  <si>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</si>
  <si>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</si>
  <si>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</si>
  <si>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</si>
  <si>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</si>
  <si>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</si>
  <si>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</si>
  <si>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</si>
  <si>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</si>
  <si>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</si>
  <si>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</si>
  <si>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</si>
  <si>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</si>
  <si>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</si>
  <si>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</si>
  <si>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</si>
  <si>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</si>
  <si>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</si>
  <si>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</si>
  <si>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</si>
  <si>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</si>
  <si>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</si>
  <si>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</si>
  <si>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</si>
  <si>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</si>
  <si>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</si>
  <si>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</si>
  <si>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</si>
  <si>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</si>
  <si>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</si>
  <si>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</si>
  <si>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</si>
  <si>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</si>
  <si>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</si>
  <si>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</si>
  <si>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</si>
  <si>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</si>
  <si>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</si>
  <si>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</si>
  <si>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</si>
  <si>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</si>
  <si>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</si>
  <si>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</si>
  <si>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</si>
  <si>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</si>
  <si>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</si>
  <si>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</si>
  <si>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</si>
  <si>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</si>
  <si>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</si>
  <si>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</si>
  <si>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</si>
  <si>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</si>
  <si>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</si>
  <si>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</si>
  <si>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</si>
  <si>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</si>
  <si>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</si>
  <si>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</si>
  <si>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</si>
  <si>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</si>
  <si>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</si>
  <si>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</si>
  <si>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</si>
  <si>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</si>
  <si>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</si>
  <si>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</si>
  <si>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</si>
  <si>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</si>
  <si>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</si>
  <si>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</si>
  <si>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</si>
  <si>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</si>
  <si>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</si>
  <si>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</si>
  <si>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</si>
  <si>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</si>
  <si>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</si>
  <si>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</si>
  <si>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</si>
  <si>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</si>
  <si>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</si>
  <si>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</si>
  <si>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</si>
  <si>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</si>
  <si>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</si>
  <si>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</si>
  <si>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</si>
  <si>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</si>
  <si>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</si>
  <si>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</si>
  <si>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</si>
  <si>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</si>
  <si>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</si>
  <si>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</si>
  <si>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</si>
  <si>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</si>
  <si>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</si>
  <si>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</si>
  <si>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</si>
  <si>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</si>
  <si>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</si>
  <si>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</si>
  <si>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</si>
  <si>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</si>
  <si>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</si>
  <si>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</si>
  <si>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</si>
  <si>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</si>
  <si>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</si>
  <si>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</si>
  <si>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</si>
  <si>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</si>
  <si>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</si>
  <si>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</si>
  <si>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</si>
  <si>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</si>
  <si>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</si>
  <si>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</si>
  <si>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</si>
  <si>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</si>
  <si>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</si>
  <si>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</si>
  <si>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</si>
  <si>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</si>
  <si>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</si>
  <si>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</si>
  <si>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</si>
  <si>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</si>
  <si>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</si>
  <si>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</si>
  <si>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</si>
  <si>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</si>
  <si>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</si>
  <si>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</si>
  <si>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</si>
  <si>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</si>
  <si>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</si>
  <si>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</si>
  <si>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</si>
  <si>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</si>
  <si>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</si>
  <si>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</si>
  <si>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</si>
  <si>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</si>
  <si>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</si>
  <si>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</si>
  <si>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</si>
  <si>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</si>
  <si>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</si>
  <si>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</si>
  <si>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</si>
  <si>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</si>
  <si>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</si>
  <si>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</si>
  <si>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</si>
  <si>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</si>
  <si>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</si>
  <si>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</si>
  <si>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</si>
  <si>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</si>
  <si>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</si>
  <si>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</si>
  <si>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</si>
  <si>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</si>
  <si>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</si>
  <si>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</si>
  <si>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</si>
  <si>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</si>
  <si>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</si>
  <si>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</si>
  <si>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</si>
  <si>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</si>
  <si>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</si>
  <si>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</si>
  <si>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</si>
  <si>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</si>
  <si>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</si>
  <si>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</si>
  <si>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</si>
  <si>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</si>
  <si>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</si>
  <si>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</si>
  <si>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</si>
  <si>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</si>
  <si>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</si>
  <si>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</si>
  <si>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</si>
  <si>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</si>
  <si>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</si>
  <si>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</si>
  <si>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</si>
  <si>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</si>
  <si>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</si>
  <si>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</si>
  <si>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</si>
  <si>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</si>
  <si>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</si>
  <si>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</si>
  <si>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</si>
  <si>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</si>
  <si>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</si>
  <si>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</si>
  <si>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</si>
  <si>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</si>
  <si>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</si>
  <si>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</si>
  <si>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</si>
  <si>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</si>
  <si>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</si>
  <si>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</si>
  <si>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</si>
  <si>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</si>
  <si>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</si>
  <si>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</si>
  <si>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</si>
  <si>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</si>
  <si>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</si>
  <si>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</si>
  <si>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</si>
  <si>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</si>
  <si>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</si>
  <si>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</si>
  <si>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</si>
  <si>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</si>
  <si>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</si>
  <si>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</si>
  <si>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</si>
  <si>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</si>
  <si>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</si>
  <si>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</si>
  <si>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</si>
  <si>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</si>
  <si>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</si>
  <si>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</si>
  <si>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</si>
  <si>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</si>
  <si>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</si>
  <si>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</si>
  <si>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</si>
  <si>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</si>
  <si>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</si>
  <si>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</si>
  <si>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</si>
  <si>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</si>
  <si>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</si>
  <si>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</si>
  <si>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</si>
  <si>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</si>
  <si>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</si>
  <si>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</si>
  <si>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</si>
  <si>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</si>
  <si>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</si>
  <si>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</si>
  <si>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</si>
  <si>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</si>
  <si>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</si>
  <si>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</si>
  <si>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</si>
  <si>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</si>
  <si>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</si>
  <si>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</si>
  <si>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</si>
  <si>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</si>
  <si>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</si>
  <si>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</si>
  <si>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</si>
  <si>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</si>
  <si>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</si>
  <si>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</si>
  <si>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</si>
  <si>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</si>
  <si>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</si>
  <si>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</si>
  <si>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</si>
  <si>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</si>
  <si>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</si>
  <si>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</si>
  <si>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</si>
  <si>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</si>
  <si>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</si>
  <si>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</si>
  <si>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</si>
  <si>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</si>
  <si>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</si>
  <si>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</si>
  <si>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</si>
  <si>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</si>
  <si>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</si>
  <si>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</si>
  <si>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</si>
  <si>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</si>
  <si>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</si>
  <si>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</si>
  <si>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</si>
  <si>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</si>
  <si>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</si>
  <si>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</si>
  <si>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</si>
  <si>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</si>
  <si>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</si>
  <si>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</si>
  <si>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</si>
  <si>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</si>
  <si>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</si>
  <si>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</si>
  <si>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</si>
  <si>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</si>
  <si>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</si>
  <si>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</si>
  <si>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</si>
  <si>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</si>
  <si>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</si>
  <si>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</si>
  <si>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</si>
  <si>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</si>
  <si>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</si>
  <si>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</si>
  <si>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</si>
  <si>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</si>
  <si>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</si>
  <si>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</si>
  <si>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</si>
  <si>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</si>
  <si>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</si>
  <si>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</si>
  <si>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</si>
  <si>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</si>
  <si>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</si>
  <si>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</si>
  <si>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</si>
  <si>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</si>
  <si>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</si>
  <si>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</si>
  <si>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</si>
  <si>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</si>
  <si>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</si>
  <si>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</si>
  <si>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</si>
  <si>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</si>
  <si>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</si>
  <si>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</si>
  <si>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</si>
  <si>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</si>
  <si>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</si>
  <si>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</si>
  <si>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</si>
  <si>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</si>
  <si>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</si>
  <si>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</si>
  <si>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</si>
  <si>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</si>
  <si>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</si>
  <si>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</si>
  <si>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</si>
  <si>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</si>
  <si>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</si>
  <si>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</si>
  <si>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</si>
  <si>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</si>
  <si>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</si>
  <si>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</si>
  <si>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</si>
  <si>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</si>
  <si>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</si>
  <si>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</si>
  <si>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</si>
  <si>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</si>
  <si>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</si>
  <si>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</si>
  <si>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</si>
  <si>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</si>
  <si>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</si>
  <si>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</si>
  <si>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</si>
  <si>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</si>
  <si>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</si>
  <si>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</si>
  <si>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</si>
  <si>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</si>
  <si>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</si>
  <si>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</si>
  <si>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</si>
  <si>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</si>
  <si>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</si>
  <si>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</si>
  <si>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</si>
  <si>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</si>
  <si>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</si>
  <si>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</si>
  <si>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</si>
  <si>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</si>
  <si>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</si>
  <si>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</si>
  <si>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</si>
  <si>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</si>
  <si>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</si>
  <si>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</si>
  <si>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</si>
  <si>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</si>
  <si>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</si>
  <si>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</si>
  <si>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</si>
  <si>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</si>
  <si>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</si>
  <si>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</si>
  <si>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</si>
  <si>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</si>
  <si>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</si>
  <si>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</si>
  <si>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</si>
  <si>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</si>
  <si>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</si>
  <si>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</si>
  <si>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</si>
  <si>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</si>
  <si>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</si>
  <si>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</si>
  <si>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</si>
  <si>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</si>
  <si>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</si>
  <si>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</si>
  <si>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</si>
  <si>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</si>
  <si>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</si>
  <si>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</si>
  <si>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</si>
  <si>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</si>
  <si>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</si>
  <si>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</si>
  <si>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</si>
  <si>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</si>
  <si>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</si>
  <si>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</si>
  <si>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</si>
  <si>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</si>
  <si>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</si>
  <si>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</si>
  <si>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</si>
  <si>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</si>
  <si>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</si>
  <si>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</si>
  <si>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</si>
  <si>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</si>
  <si>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</si>
  <si>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</si>
  <si>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</si>
  <si>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</si>
  <si>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</si>
  <si>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</si>
  <si>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</si>
  <si>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</si>
  <si>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</si>
  <si>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</si>
  <si>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</si>
  <si>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</si>
  <si>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</si>
  <si>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</si>
  <si>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</si>
  <si>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</si>
  <si>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</si>
  <si>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</si>
  <si>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</si>
  <si>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</si>
  <si>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</si>
  <si>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</si>
  <si>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</si>
  <si>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</si>
  <si>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</si>
  <si>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</si>
  <si>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</si>
  <si>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</si>
  <si>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</si>
  <si>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</si>
  <si>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</si>
  <si>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</si>
  <si>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</si>
  <si>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</si>
  <si>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</si>
  <si>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</si>
  <si>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</si>
  <si>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</si>
  <si>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</si>
  <si>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</si>
  <si>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</si>
  <si>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</si>
  <si>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</si>
  <si>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</si>
  <si>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</si>
  <si>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</si>
  <si>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</si>
  <si>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</si>
  <si>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</si>
  <si>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</si>
  <si>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</si>
  <si>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</si>
  <si>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</si>
  <si>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</si>
  <si>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</si>
  <si>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</si>
  <si>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</si>
  <si>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</si>
  <si>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</si>
  <si>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</si>
  <si>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</si>
  <si>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</si>
  <si>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</si>
  <si>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</si>
  <si>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</si>
  <si>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</si>
  <si>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</si>
  <si>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</si>
  <si>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</si>
  <si>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</si>
  <si>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</si>
  <si>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</si>
  <si>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</si>
  <si>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</si>
  <si>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</si>
  <si>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</si>
  <si>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</si>
  <si>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</si>
  <si>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</si>
  <si>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</si>
  <si>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</si>
  <si>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</si>
  <si>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</si>
  <si>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</si>
  <si>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</si>
  <si>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</si>
  <si>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</si>
  <si>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</si>
  <si>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</si>
  <si>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</si>
  <si>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</si>
  <si>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</si>
  <si>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</si>
  <si>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</si>
  <si>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</si>
  <si>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</si>
  <si>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</si>
  <si>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</si>
  <si>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</si>
  <si>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</si>
  <si>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</si>
  <si>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</si>
  <si>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</si>
  <si>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</si>
  <si>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</si>
  <si>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</si>
  <si>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</si>
  <si>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</si>
  <si>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</si>
  <si>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</si>
  <si>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</si>
  <si>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</si>
  <si>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</si>
  <si>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</si>
  <si>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</si>
  <si>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</si>
  <si>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</si>
  <si>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</si>
  <si>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</si>
  <si>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</si>
  <si>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</si>
  <si>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</si>
  <si>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</si>
  <si>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</si>
  <si>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</si>
  <si>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</si>
  <si>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</si>
  <si>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</si>
  <si>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</si>
  <si>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</si>
  <si>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</si>
  <si>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</si>
  <si>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</si>
  <si>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</si>
  <si>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</si>
  <si>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</si>
  <si>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</si>
  <si>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</si>
  <si>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</si>
  <si>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</si>
  <si>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</si>
  <si>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</si>
  <si>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</si>
  <si>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</si>
  <si>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</si>
  <si>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</si>
  <si>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</si>
  <si>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</si>
  <si>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</si>
  <si>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</si>
  <si>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</si>
  <si>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</si>
  <si>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</si>
  <si>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</si>
  <si>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</si>
  <si>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</si>
  <si>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</si>
  <si>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</si>
  <si>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</si>
  <si>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</si>
  <si>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</si>
  <si>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</si>
  <si>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</si>
  <si>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</si>
  <si>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</si>
  <si>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</si>
  <si>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</si>
  <si>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</si>
  <si>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</si>
  <si>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</si>
  <si>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</si>
  <si>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</si>
  <si>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</si>
  <si>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</si>
  <si>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</si>
  <si>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</si>
  <si>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</si>
  <si>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</si>
  <si>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</si>
  <si>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</si>
  <si>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</si>
  <si>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</si>
  <si>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</si>
  <si>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</si>
  <si>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</si>
  <si>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</si>
  <si>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</si>
  <si>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</si>
  <si>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</si>
  <si>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</si>
  <si>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</si>
  <si>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</si>
  <si>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</si>
  <si>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</si>
  <si>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</si>
  <si>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</si>
  <si>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</si>
  <si>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</si>
  <si>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</si>
  <si>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</si>
  <si>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</si>
  <si>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</si>
  <si>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</si>
  <si>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</si>
  <si>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</si>
  <si>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</si>
  <si>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</si>
  <si>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</si>
  <si>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</si>
  <si>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</si>
  <si>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</si>
  <si>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</si>
  <si>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</si>
  <si>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</si>
  <si>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</si>
  <si>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</si>
  <si>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</si>
  <si>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</si>
  <si>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</si>
  <si>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</si>
  <si>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</si>
  <si>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</si>
  <si>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</si>
  <si>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</si>
  <si>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</si>
  <si>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</si>
  <si>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</si>
  <si>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</si>
  <si>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</si>
  <si>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</si>
  <si>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</si>
  <si>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</si>
  <si>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</si>
  <si>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</si>
  <si>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</si>
  <si>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</si>
  <si>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</si>
  <si>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</si>
  <si>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</si>
  <si>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</si>
  <si>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</si>
  <si>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</si>
  <si>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</si>
  <si>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</si>
  <si>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</si>
  <si>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</si>
  <si>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</si>
  <si>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</si>
  <si>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</si>
  <si>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</si>
  <si>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</si>
  <si>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</si>
  <si>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</si>
  <si>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</si>
  <si>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</si>
  <si>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</si>
  <si>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</si>
  <si>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</si>
  <si>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</si>
  <si>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</si>
  <si>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</si>
  <si>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</si>
  <si>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</si>
  <si>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</si>
  <si>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</si>
  <si>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</si>
  <si>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</si>
  <si>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</si>
  <si>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</si>
  <si>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</si>
  <si>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</si>
  <si>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</si>
  <si>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</si>
  <si>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</si>
  <si>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</si>
  <si>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</si>
  <si>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</si>
  <si>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</si>
  <si>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</si>
  <si>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</si>
  <si>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</si>
  <si>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</si>
  <si>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</si>
  <si>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</si>
  <si>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</si>
  <si>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</si>
  <si>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</si>
  <si>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</si>
  <si>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</si>
  <si>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</si>
  <si>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</si>
  <si>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</si>
  <si>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</si>
  <si>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</si>
  <si>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</si>
  <si>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</si>
  <si>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</si>
  <si>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</si>
  <si>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</si>
  <si>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</si>
  <si>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</si>
  <si>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</si>
  <si>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</si>
  <si>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</si>
  <si>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</si>
  <si>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</si>
  <si>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</si>
  <si>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</si>
  <si>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</si>
  <si>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</si>
  <si>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</si>
  <si>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</si>
  <si>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</si>
  <si>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</si>
  <si>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</si>
  <si>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</si>
  <si>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</si>
  <si>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</si>
  <si>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</si>
  <si>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</si>
  <si>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</si>
  <si>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</si>
  <si>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</si>
  <si>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</si>
  <si>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</si>
  <si>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</si>
  <si>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</si>
  <si>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</si>
  <si>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</si>
  <si>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</si>
  <si>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</si>
  <si>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</si>
  <si>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</si>
  <si>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</si>
  <si>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</si>
  <si>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</si>
  <si>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</si>
  <si>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</si>
  <si>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</si>
  <si>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</si>
  <si>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</si>
  <si>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</si>
  <si>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</si>
  <si>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</si>
  <si>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</si>
  <si>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</si>
  <si>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</si>
  <si>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</si>
  <si>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</si>
  <si>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</si>
  <si>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</si>
  <si>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</si>
  <si>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</si>
  <si>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</si>
  <si>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</si>
  <si>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</si>
  <si>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</si>
  <si>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</si>
  <si>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</si>
  <si>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</si>
  <si>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</si>
  <si>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</si>
  <si>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</si>
  <si>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</si>
  <si>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</si>
  <si>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</si>
  <si>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</si>
  <si>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</si>
  <si>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</si>
  <si>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</si>
  <si>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</si>
  <si>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</si>
  <si>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</si>
  <si>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</si>
  <si>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</si>
  <si>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</si>
  <si>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</si>
  <si>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</si>
  <si>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</si>
  <si>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</si>
  <si>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</si>
  <si>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</si>
  <si>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</si>
  <si>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</si>
  <si>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</si>
  <si>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</si>
  <si>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</si>
  <si>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</si>
  <si>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</si>
  <si>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</si>
  <si>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</si>
  <si>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</si>
  <si>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</si>
  <si>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</si>
  <si>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</si>
  <si>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</si>
  <si>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</si>
  <si>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</si>
  <si>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</si>
  <si>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</si>
  <si>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</si>
  <si>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</si>
  <si>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</si>
  <si>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</si>
  <si>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</si>
  <si>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</si>
  <si>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</si>
  <si>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</si>
  <si>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</si>
  <si>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</si>
  <si>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</si>
  <si>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</si>
  <si>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</si>
  <si>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</si>
  <si>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</si>
  <si>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</si>
  <si>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</si>
  <si>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</si>
  <si>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</si>
  <si>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</si>
  <si>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</si>
  <si>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</si>
  <si>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</si>
  <si>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</si>
  <si>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</si>
  <si>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</si>
  <si>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</si>
  <si>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</si>
  <si>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</si>
  <si>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</si>
  <si>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</si>
  <si>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</si>
  <si>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</si>
  <si>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</si>
  <si>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</si>
  <si>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</si>
  <si>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</si>
  <si>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</si>
  <si>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</si>
  <si>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</si>
  <si>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</si>
  <si>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</si>
  <si>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</si>
  <si>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</si>
  <si>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</si>
  <si>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</si>
  <si>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</si>
  <si>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</si>
  <si>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</si>
  <si>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</si>
  <si>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</si>
  <si>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</si>
  <si>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</si>
  <si>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</si>
  <si>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</si>
  <si>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</si>
  <si>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</si>
  <si>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</si>
  <si>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</si>
  <si>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</si>
  <si>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</si>
  <si>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</si>
  <si>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</si>
  <si>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</si>
  <si>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</si>
  <si>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</si>
  <si>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</si>
  <si>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</si>
  <si>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</si>
  <si>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</si>
  <si>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</si>
  <si>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</si>
  <si>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</si>
  <si>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</si>
  <si>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</si>
  <si>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</si>
  <si>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</si>
  <si>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</si>
  <si>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</si>
  <si>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</si>
  <si>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</si>
  <si>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</si>
  <si>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</si>
  <si>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</si>
  <si>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</si>
  <si>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</si>
  <si>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</si>
  <si>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</si>
  <si>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</si>
  <si>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</si>
  <si>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</si>
  <si>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</si>
  <si>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</si>
  <si>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</si>
  <si>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</si>
  <si>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</si>
  <si>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</si>
  <si>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</si>
  <si>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</si>
  <si>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</si>
  <si>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</si>
  <si>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</si>
  <si>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</si>
  <si>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</si>
  <si>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</si>
  <si>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</si>
  <si>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</si>
  <si>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</si>
  <si>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</si>
  <si>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</si>
  <si>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</si>
  <si>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</si>
  <si>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</si>
  <si>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</si>
  <si>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</si>
  <si>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</si>
  <si>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</si>
  <si>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</si>
  <si>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</si>
  <si>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</si>
  <si>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</si>
  <si>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</si>
  <si>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</si>
  <si>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</si>
  <si>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</si>
  <si>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</si>
  <si>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</si>
  <si>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</si>
  <si>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</si>
  <si>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</si>
  <si>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</si>
  <si>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</si>
  <si>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</si>
  <si>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</si>
  <si>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</si>
  <si>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</si>
  <si>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</si>
  <si>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</si>
  <si>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</si>
  <si>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</si>
  <si>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</si>
  <si>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</si>
  <si>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</si>
  <si>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</si>
  <si>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</si>
  <si>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</si>
  <si>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</si>
  <si>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</si>
  <si>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</si>
  <si>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</si>
  <si>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</si>
  <si>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</si>
  <si>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</si>
  <si>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</si>
  <si>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</si>
  <si>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</si>
  <si>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</si>
  <si>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</si>
  <si>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</si>
  <si>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</si>
  <si>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</si>
  <si>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</si>
  <si>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</si>
  <si>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</si>
  <si>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</si>
  <si>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</si>
  <si>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</si>
  <si>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</si>
  <si>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</si>
  <si>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</si>
  <si>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</si>
  <si>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</si>
  <si>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</si>
  <si>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</si>
  <si>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</si>
  <si>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</si>
  <si>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</si>
  <si>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</si>
  <si>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</si>
  <si>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</si>
  <si>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</si>
  <si>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</si>
  <si>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</si>
  <si>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</si>
  <si>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</si>
  <si>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</si>
  <si>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</si>
  <si>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</si>
  <si>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</si>
  <si>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</si>
  <si>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</si>
  <si>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</si>
  <si>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</si>
  <si>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</si>
  <si>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</si>
  <si>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</si>
  <si>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</si>
  <si>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</si>
  <si>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</si>
  <si>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</si>
  <si>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</si>
  <si>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</si>
  <si>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</si>
  <si>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</si>
  <si>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</si>
  <si>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</si>
  <si>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</si>
  <si>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</si>
  <si>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</si>
  <si>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</si>
  <si>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</si>
  <si>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</si>
  <si>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</si>
  <si>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</si>
  <si>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</si>
  <si>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</si>
  <si>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</si>
  <si>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</si>
  <si>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</si>
  <si>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</si>
  <si>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</si>
  <si>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</si>
  <si>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</si>
  <si>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</si>
  <si>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</si>
  <si>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</si>
  <si>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</si>
  <si>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</si>
  <si>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</si>
  <si>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</si>
  <si>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</si>
  <si>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</si>
  <si>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</si>
  <si>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</si>
  <si>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</si>
  <si>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</si>
  <si>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</si>
  <si>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</si>
  <si>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</si>
  <si>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</si>
  <si>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</si>
  <si>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</si>
  <si>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</si>
  <si>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</si>
  <si>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</si>
  <si>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</si>
  <si>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</si>
  <si>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</si>
  <si>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</si>
  <si>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</si>
  <si>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</si>
  <si>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</si>
  <si>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</si>
  <si>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</si>
  <si>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</si>
  <si>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</si>
  <si>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</si>
  <si>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</si>
  <si>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</si>
  <si>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</si>
  <si>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</si>
  <si>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</si>
  <si>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</si>
  <si>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</si>
  <si>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</si>
  <si>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</si>
  <si>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</si>
  <si>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</si>
  <si>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</si>
  <si>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</si>
  <si>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</si>
  <si>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</si>
  <si>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</si>
  <si>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</si>
  <si>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</si>
  <si>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</si>
  <si>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</si>
  <si>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</si>
  <si>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</si>
  <si>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</si>
  <si>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</si>
  <si>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</si>
  <si>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</si>
  <si>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</si>
  <si>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</si>
  <si>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</si>
  <si>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</si>
  <si>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</si>
  <si>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</si>
  <si>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</si>
  <si>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</si>
  <si>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</si>
  <si>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</si>
  <si>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</si>
  <si>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</si>
  <si>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</si>
  <si>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</si>
  <si>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</si>
  <si>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</si>
  <si>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</si>
  <si>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</si>
  <si>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</si>
  <si>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</si>
  <si>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</si>
  <si>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</si>
  <si>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</si>
  <si>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</si>
  <si>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</si>
  <si>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</si>
  <si>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</si>
  <si>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</si>
  <si>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</si>
  <si>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</si>
  <si>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</si>
  <si>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</si>
  <si>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</si>
  <si>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</si>
  <si>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</si>
  <si>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</si>
  <si>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</si>
  <si>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</si>
  <si>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</si>
  <si>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</si>
  <si>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</si>
  <si>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</si>
  <si>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</si>
  <si>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</si>
  <si>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</si>
  <si>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</si>
  <si>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</si>
  <si>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</si>
  <si>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</si>
  <si>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</si>
  <si>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</si>
  <si>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</si>
  <si>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</si>
  <si>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</si>
  <si>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</si>
  <si>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</si>
  <si>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</si>
  <si>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</si>
  <si>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</si>
  <si>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</si>
  <si>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</si>
  <si>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</si>
  <si>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</si>
  <si>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</si>
  <si>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</si>
  <si>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</si>
  <si>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</si>
  <si>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</si>
  <si>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</si>
  <si>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</si>
  <si>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</si>
  <si>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</si>
  <si>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</si>
  <si>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</si>
  <si>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</si>
  <si>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</si>
  <si>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</si>
  <si>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</si>
  <si>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</si>
  <si>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</si>
  <si>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</si>
  <si>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</si>
  <si>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</si>
  <si>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</si>
  <si>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</si>
  <si>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</si>
  <si>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</si>
  <si>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</si>
  <si>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</si>
  <si>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</si>
  <si>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</si>
  <si>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</si>
  <si>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</si>
  <si>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</si>
  <si>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</si>
  <si>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</si>
  <si>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</si>
  <si>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</si>
  <si>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</si>
  <si>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</si>
  <si>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</si>
  <si>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</si>
  <si>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</si>
  <si>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</si>
  <si>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</si>
  <si>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</si>
  <si>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</si>
  <si>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</si>
  <si>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</si>
  <si>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</si>
  <si>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</si>
  <si>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</si>
  <si>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</si>
  <si>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</si>
  <si>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</si>
  <si>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</si>
  <si>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</si>
  <si>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</si>
  <si>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</si>
  <si>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</si>
  <si>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</si>
  <si>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</si>
  <si>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</si>
  <si>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</si>
  <si>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</si>
  <si>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</si>
  <si>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</si>
  <si>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</si>
  <si>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</si>
  <si>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</si>
  <si>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</si>
  <si>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</si>
  <si>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</si>
  <si>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</si>
  <si>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</si>
  <si>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</si>
  <si>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</si>
  <si>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</si>
  <si>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</si>
  <si>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</si>
  <si>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</si>
  <si>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</si>
  <si>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</si>
  <si>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</si>
  <si>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</si>
  <si>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</si>
  <si>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</si>
  <si>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</si>
  <si>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</si>
  <si>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</si>
  <si>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</si>
  <si>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</si>
  <si>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</si>
  <si>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</si>
  <si>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</si>
  <si>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</si>
  <si>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</si>
  <si>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</si>
  <si>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</si>
  <si>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</si>
  <si>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</si>
  <si>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</si>
  <si>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</si>
  <si>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</si>
  <si>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</si>
  <si>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</si>
  <si>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</si>
  <si>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</si>
  <si>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</si>
  <si>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</si>
  <si>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</si>
  <si>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</si>
  <si>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</si>
  <si>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</si>
  <si>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</si>
  <si>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</si>
  <si>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</si>
  <si>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</si>
  <si>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</si>
  <si>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</si>
  <si>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</si>
  <si>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</si>
  <si>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</si>
  <si>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</si>
  <si>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</si>
  <si>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</si>
  <si>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</si>
  <si>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</si>
  <si>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</si>
  <si>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</si>
  <si>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</si>
  <si>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</si>
  <si>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</si>
  <si>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</si>
  <si>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</si>
  <si>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</si>
  <si>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</si>
  <si>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</si>
  <si>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</si>
  <si>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</si>
  <si>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</si>
  <si>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</si>
  <si>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</si>
  <si>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</si>
  <si>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</si>
  <si>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</si>
  <si>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</si>
  <si>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</si>
  <si>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</si>
  <si>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</si>
  <si>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</si>
  <si>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</si>
  <si>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</si>
  <si>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</si>
  <si>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</si>
  <si>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</si>
  <si>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</si>
  <si>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</si>
  <si>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</si>
  <si>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</si>
  <si>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</si>
  <si>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</si>
  <si>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</si>
  <si>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</si>
  <si>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</si>
  <si>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</si>
  <si>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</si>
  <si>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</si>
  <si>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</si>
  <si>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</si>
  <si>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</si>
  <si>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</si>
  <si>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</si>
  <si>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</si>
  <si>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</si>
  <si>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</si>
  <si>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</si>
  <si>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</si>
  <si>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</si>
  <si>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</si>
  <si>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</si>
  <si>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</si>
  <si>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</si>
  <si>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</si>
  <si>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</si>
  <si>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</si>
  <si>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</si>
  <si>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</si>
  <si>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</si>
  <si>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</si>
  <si>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</si>
  <si>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</si>
  <si>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</si>
  <si>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</si>
  <si>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</si>
  <si>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</si>
  <si>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</si>
  <si>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</si>
  <si>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</si>
  <si>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</si>
  <si>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</si>
  <si>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</si>
  <si>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</si>
  <si>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</si>
  <si>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</si>
  <si>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</si>
  <si>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</si>
  <si>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</si>
  <si>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</si>
  <si>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</si>
  <si>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</si>
  <si>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</si>
  <si>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</si>
  <si>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</si>
  <si>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</si>
  <si>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</si>
  <si>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</si>
  <si>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</si>
  <si>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</si>
  <si>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</si>
  <si>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</si>
  <si>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</si>
  <si>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</si>
  <si>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</si>
  <si>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</si>
  <si>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</si>
  <si>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</si>
  <si>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</si>
  <si>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</si>
  <si>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</si>
  <si>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</si>
  <si>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</si>
  <si>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</si>
  <si>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</si>
  <si>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</si>
  <si>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</si>
  <si>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</si>
  <si>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</si>
  <si>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</si>
  <si>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</si>
  <si>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</si>
  <si>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</si>
  <si>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</si>
  <si>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</si>
  <si>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</si>
  <si>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</si>
  <si>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</si>
  <si>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</si>
  <si>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</si>
  <si>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</si>
  <si>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</si>
  <si>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</si>
  <si>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</si>
  <si>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</si>
  <si>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</si>
  <si>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</si>
  <si>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</si>
  <si>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</si>
  <si>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</si>
  <si>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</si>
  <si>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</si>
  <si>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</si>
  <si>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</si>
  <si>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</si>
  <si>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</si>
  <si>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</si>
  <si>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</si>
  <si>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</si>
  <si>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</si>
  <si>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</si>
  <si>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</si>
  <si>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</si>
  <si>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</si>
  <si>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</si>
  <si>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</si>
  <si>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</si>
  <si>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</si>
  <si>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</si>
  <si>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</si>
  <si>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</si>
  <si>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</si>
  <si>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</si>
  <si>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</si>
  <si>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</si>
  <si>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</si>
  <si>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</si>
  <si>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</si>
  <si>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</si>
  <si>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</si>
  <si>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</si>
  <si>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</si>
  <si>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</si>
  <si>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</si>
  <si>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</si>
  <si>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</si>
  <si>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</si>
  <si>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</si>
  <si>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</si>
  <si>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</si>
  <si>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</si>
  <si>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</si>
  <si>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</si>
  <si>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</si>
  <si>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</si>
  <si>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</si>
  <si>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</si>
  <si>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</si>
  <si>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</si>
  <si>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</si>
  <si>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</si>
  <si>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</si>
  <si>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</si>
  <si>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</si>
  <si>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</si>
  <si>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</si>
  <si>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</si>
  <si>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</si>
  <si>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</si>
  <si>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</si>
  <si>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</si>
  <si>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</si>
  <si>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</si>
  <si>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</si>
  <si>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</si>
  <si>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</si>
  <si>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</si>
  <si>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</si>
  <si>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</si>
  <si>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</si>
  <si>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</si>
  <si>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</si>
  <si>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</si>
  <si>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</si>
  <si>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</si>
  <si>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</si>
  <si>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</si>
  <si>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</si>
  <si>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</si>
  <si>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</si>
  <si>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</si>
  <si>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</si>
  <si>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</si>
  <si>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</si>
  <si>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</si>
  <si>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</si>
  <si>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</si>
  <si>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</si>
  <si>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</si>
  <si>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</si>
  <si>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</si>
  <si>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</si>
  <si>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</si>
  <si>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</si>
  <si>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</si>
  <si>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</si>
  <si>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</si>
  <si>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</si>
  <si>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</si>
  <si>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</si>
  <si>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</si>
  <si>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</si>
  <si>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</si>
  <si>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</si>
  <si>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</si>
  <si>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</si>
  <si>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</si>
  <si>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</si>
  <si>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</si>
  <si>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</si>
  <si>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</si>
  <si>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</si>
  <si>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</si>
  <si>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</si>
  <si>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</si>
  <si>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</si>
  <si>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</si>
  <si>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</si>
  <si>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</si>
  <si>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</si>
  <si>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</si>
  <si>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</si>
  <si>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</si>
  <si>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</si>
  <si>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</si>
  <si>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</si>
  <si>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</si>
  <si>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</si>
  <si>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</si>
  <si>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</si>
  <si>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</si>
  <si>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</si>
  <si>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</si>
  <si>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</si>
  <si>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</si>
  <si>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</si>
  <si>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</si>
  <si>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</si>
  <si>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</si>
  <si>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</si>
  <si>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</si>
  <si>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</si>
  <si>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</si>
  <si>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</si>
  <si>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</si>
  <si>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</si>
  <si>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</si>
  <si>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</si>
  <si>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</si>
  <si>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</si>
  <si>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</si>
  <si>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</si>
  <si>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</si>
  <si>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</si>
  <si>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</si>
  <si>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</si>
  <si>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</si>
  <si>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</si>
  <si>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</si>
  <si>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</si>
  <si>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</si>
  <si>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</si>
  <si>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</si>
  <si>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</si>
  <si>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</si>
  <si>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</si>
  <si>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</si>
  <si>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</si>
  <si>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</si>
  <si>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</si>
  <si>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</si>
  <si>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</si>
  <si>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</si>
  <si>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</si>
  <si>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</si>
  <si>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</si>
  <si>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</si>
  <si>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</si>
  <si>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</si>
  <si>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</si>
  <si>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</si>
  <si>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</si>
  <si>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</si>
  <si>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</si>
  <si>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</si>
  <si>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</si>
  <si>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</si>
  <si>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</si>
  <si>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</si>
  <si>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</si>
  <si>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</si>
  <si>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</si>
  <si>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</si>
  <si>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</si>
  <si>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</si>
  <si>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</si>
  <si>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</si>
  <si>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</si>
  <si>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</si>
  <si>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</si>
  <si>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</si>
  <si>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</si>
  <si>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</si>
  <si>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</si>
  <si>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</si>
  <si>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</si>
  <si>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</si>
  <si>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</si>
  <si>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</si>
  <si>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</si>
  <si>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</si>
  <si>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</si>
  <si>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</si>
  <si>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</si>
  <si>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</si>
  <si>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</si>
  <si>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</si>
  <si>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</si>
  <si>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</si>
  <si>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</si>
  <si>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</si>
  <si>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</si>
  <si>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</si>
  <si>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</si>
  <si>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</si>
  <si>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</si>
  <si>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</si>
  <si>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</si>
  <si>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</si>
  <si>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</si>
  <si>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</si>
  <si>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</si>
  <si>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</si>
  <si>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</si>
  <si>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</si>
  <si>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</si>
  <si>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</si>
  <si>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</si>
  <si>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</si>
  <si>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</si>
  <si>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</si>
  <si>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</si>
  <si>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</si>
  <si>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</si>
  <si>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</si>
  <si>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</si>
  <si>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</si>
  <si>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</si>
  <si>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</si>
  <si>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</si>
  <si>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</si>
  <si>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</si>
  <si>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</si>
  <si>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</si>
  <si>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</si>
  <si>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</si>
  <si>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</si>
  <si>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</si>
  <si>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</si>
  <si>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</si>
  <si>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</si>
  <si>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</si>
  <si>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</si>
  <si>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</si>
  <si>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</si>
  <si>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</si>
  <si>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</si>
  <si>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</si>
  <si>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</si>
  <si>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</si>
  <si>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</si>
  <si>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</si>
  <si>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</si>
  <si>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</si>
  <si>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</si>
  <si>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</si>
  <si>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</si>
  <si>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</si>
  <si>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</si>
  <si>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</si>
  <si>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</si>
  <si>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</si>
  <si>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</si>
  <si>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</si>
  <si>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</si>
  <si>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</si>
  <si>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</si>
  <si>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</si>
  <si>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</si>
  <si>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</si>
  <si>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</si>
  <si>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</si>
  <si>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</si>
  <si>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</si>
  <si>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</si>
  <si>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</si>
  <si>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</si>
  <si>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</si>
  <si>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</si>
  <si>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</si>
  <si>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</si>
  <si>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</si>
  <si>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</si>
  <si>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</si>
  <si>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</si>
  <si>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</si>
  <si>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</si>
  <si>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</si>
  <si>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</si>
  <si>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</si>
  <si>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</si>
  <si>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</si>
  <si>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</si>
  <si>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</si>
  <si>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</si>
  <si>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</si>
  <si>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</si>
  <si>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</si>
  <si>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</si>
  <si>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</si>
  <si>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</si>
  <si>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</si>
  <si>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</si>
  <si>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</si>
  <si>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</si>
  <si>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</si>
  <si>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</si>
  <si>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</si>
  <si>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</si>
  <si>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</si>
  <si>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</si>
  <si>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</si>
  <si>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</si>
  <si>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</si>
  <si>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</si>
  <si>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</si>
  <si>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</si>
  <si>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</si>
  <si>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</si>
  <si>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</si>
  <si>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</si>
  <si>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</si>
  <si>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</si>
  <si>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</si>
  <si>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</si>
  <si>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</si>
  <si>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</si>
  <si>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</si>
  <si>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</si>
  <si>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</si>
  <si>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</si>
  <si>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</si>
  <si>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</si>
  <si>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</si>
  <si>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</si>
  <si>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</si>
  <si>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</si>
  <si>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</si>
  <si>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</si>
  <si>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</si>
  <si>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</si>
  <si>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</si>
  <si>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</si>
  <si>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</si>
  <si>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</si>
  <si>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</si>
  <si>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</si>
  <si>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</si>
  <si>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</si>
  <si>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</si>
  <si>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</si>
  <si>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</si>
  <si>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</si>
  <si>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</si>
  <si>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</si>
  <si>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</si>
  <si>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</si>
  <si>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</si>
  <si>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</si>
  <si>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</si>
  <si>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</si>
  <si>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</si>
  <si>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</si>
  <si>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</si>
  <si>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</si>
  <si>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</si>
  <si>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</si>
  <si>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</si>
  <si>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</si>
  <si>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</si>
  <si>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</si>
  <si>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</si>
  <si>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</si>
  <si>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</si>
  <si>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</si>
  <si>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</si>
  <si>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</si>
  <si>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</si>
  <si>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</si>
  <si>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</si>
  <si>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</si>
  <si>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</si>
  <si>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</si>
  <si>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</si>
  <si>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</si>
  <si>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</si>
  <si>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</si>
  <si>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</si>
  <si>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</si>
  <si>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</si>
  <si>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</si>
  <si>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</si>
  <si>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</si>
  <si>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</si>
  <si>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</si>
  <si>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</si>
  <si>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</si>
  <si>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</si>
  <si>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</si>
  <si>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</si>
  <si>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</si>
  <si>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</si>
  <si>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</si>
  <si>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</si>
  <si>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</si>
  <si>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</si>
  <si>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</si>
  <si>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</si>
  <si>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</si>
  <si>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</si>
  <si>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</si>
  <si>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</si>
  <si>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</si>
  <si>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</si>
  <si>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</si>
  <si>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</si>
  <si>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</si>
  <si>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</si>
  <si>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</si>
  <si>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</si>
  <si>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</si>
  <si>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</si>
  <si>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</si>
  <si>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</si>
  <si>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</si>
  <si>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</si>
  <si>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</si>
  <si>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</si>
  <si>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</si>
  <si>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</si>
  <si>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</si>
  <si>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</si>
  <si>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</si>
  <si>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</si>
  <si>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</si>
  <si>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</si>
  <si>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</si>
  <si>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</si>
  <si>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</si>
  <si>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</si>
  <si>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</si>
  <si>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</si>
  <si>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</si>
  <si>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</si>
  <si>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</si>
  <si>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</si>
  <si>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</si>
  <si>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</si>
  <si>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</si>
  <si>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</si>
  <si>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</si>
  <si>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</si>
  <si>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</si>
  <si>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</si>
  <si>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</si>
  <si>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</si>
  <si>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</si>
  <si>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</si>
  <si>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</si>
  <si>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</si>
  <si>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</si>
  <si>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</si>
  <si>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</si>
  <si>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</si>
  <si>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</si>
  <si>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</si>
  <si>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</si>
  <si>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</si>
  <si>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</si>
  <si>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</si>
  <si>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</si>
  <si>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</si>
  <si>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</si>
  <si>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</si>
  <si>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</si>
  <si>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</si>
  <si>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</si>
  <si>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</si>
  <si>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</si>
  <si>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</si>
  <si>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</si>
  <si>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</si>
  <si>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</si>
  <si>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</si>
  <si>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</si>
  <si>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</si>
  <si>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</si>
  <si>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</si>
  <si>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</si>
  <si>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</si>
  <si>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</si>
  <si>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</si>
  <si>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</si>
  <si>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</si>
  <si>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</si>
  <si>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</si>
  <si>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</si>
  <si>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</si>
  <si>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</si>
  <si>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</si>
  <si>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</si>
  <si>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</si>
  <si>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</si>
  <si>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</si>
  <si>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</si>
  <si>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</si>
  <si>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</si>
  <si>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</si>
  <si>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</si>
  <si>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</si>
  <si>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</si>
  <si>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</si>
  <si>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</si>
  <si>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</si>
  <si>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</si>
  <si>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</si>
  <si>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</si>
  <si>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</si>
  <si>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</si>
  <si>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</si>
  <si>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</si>
  <si>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</si>
  <si>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</si>
  <si>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</si>
  <si>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</si>
  <si>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</si>
  <si>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</si>
  <si>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</si>
  <si>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</si>
  <si>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</si>
  <si>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</si>
  <si>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</si>
  <si>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</si>
  <si>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</si>
  <si>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</si>
  <si>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</si>
  <si>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</si>
  <si>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</si>
  <si>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</si>
  <si>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</si>
  <si>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</si>
  <si>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</si>
  <si>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</si>
  <si>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</si>
  <si>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</si>
  <si>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</si>
  <si>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</si>
  <si>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</si>
  <si>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</si>
  <si>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</si>
  <si>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</si>
  <si>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</si>
  <si>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</si>
  <si>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</si>
  <si>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</si>
  <si>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</si>
  <si>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</si>
  <si>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</si>
  <si>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</si>
  <si>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</si>
  <si>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</si>
  <si>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</si>
  <si>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</si>
  <si>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</si>
  <si>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</si>
  <si>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</si>
  <si>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</si>
  <si>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</si>
  <si>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</si>
  <si>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</si>
  <si>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</si>
  <si>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</si>
  <si>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</si>
  <si>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</si>
  <si>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</si>
  <si>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</si>
  <si>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</si>
  <si>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</si>
  <si>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</si>
  <si>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</si>
  <si>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</si>
  <si>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</si>
  <si>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</si>
  <si>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</si>
  <si>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</si>
  <si>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</si>
  <si>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</si>
  <si>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</si>
  <si>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</si>
  <si>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</si>
  <si>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</si>
  <si>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</si>
  <si>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</si>
  <si>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</si>
  <si>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</si>
  <si>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</si>
  <si>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</si>
  <si>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</si>
  <si>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</si>
  <si>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</si>
  <si>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</si>
  <si>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</si>
  <si>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</si>
  <si>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</si>
  <si>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</si>
  <si>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</si>
  <si>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</si>
  <si>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</si>
  <si>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</si>
  <si>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</si>
  <si>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</si>
  <si>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</si>
  <si>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</si>
  <si>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</si>
  <si>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</si>
  <si>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</si>
  <si>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</si>
  <si>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</si>
  <si>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</si>
  <si>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</si>
  <si>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</si>
  <si>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</si>
  <si>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</si>
  <si>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</si>
  <si>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</si>
  <si>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</si>
  <si>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</si>
  <si>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</si>
  <si>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</si>
  <si>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</si>
  <si>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</si>
  <si>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</si>
  <si>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</si>
  <si>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</si>
  <si>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</si>
  <si>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</si>
  <si>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</si>
  <si>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</si>
  <si>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</si>
  <si>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</si>
  <si>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</si>
  <si>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</si>
  <si>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</si>
  <si>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</si>
  <si>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</si>
  <si>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</si>
  <si>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</si>
  <si>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</si>
  <si>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</si>
  <si>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</si>
  <si>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</si>
  <si>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</si>
  <si>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</si>
  <si>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</si>
  <si>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</si>
  <si>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</si>
  <si>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</si>
  <si>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</si>
  <si>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</si>
  <si>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</si>
  <si>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</si>
  <si>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</si>
  <si>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</si>
  <si>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</si>
  <si>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</si>
  <si>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</si>
  <si>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</si>
  <si>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</si>
  <si>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</si>
  <si>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</si>
  <si>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</si>
  <si>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</si>
  <si>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</si>
  <si>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</si>
  <si>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</si>
  <si>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</si>
  <si>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</si>
  <si>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</si>
  <si>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</si>
  <si>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</si>
  <si>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</si>
  <si>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</si>
  <si>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</si>
  <si>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</si>
  <si>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</si>
  <si>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</si>
  <si>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</si>
  <si>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</si>
  <si>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</si>
  <si>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</si>
  <si>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</si>
  <si>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</si>
  <si>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</si>
  <si>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</si>
  <si>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</si>
  <si>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</si>
  <si>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</si>
  <si>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</si>
  <si>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</si>
  <si>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</si>
  <si>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</si>
  <si>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</si>
  <si>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</si>
  <si>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</si>
  <si>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</si>
  <si>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</si>
  <si>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</si>
  <si>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</si>
  <si>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</si>
  <si>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</si>
  <si>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</si>
  <si>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</si>
  <si>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</si>
  <si>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</si>
  <si>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</si>
  <si>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</si>
  <si>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</si>
  <si>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</si>
  <si>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</si>
  <si>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</si>
  <si>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</si>
  <si>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</si>
  <si>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</si>
  <si>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</si>
  <si>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</si>
  <si>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</si>
  <si>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</si>
  <si>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</si>
  <si>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</si>
  <si>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</si>
  <si>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</si>
  <si>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</si>
  <si>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</si>
  <si>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</si>
  <si>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</si>
  <si>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</si>
  <si>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</si>
  <si>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</si>
  <si>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</si>
  <si>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</si>
  <si>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</si>
  <si>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</si>
  <si>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</si>
  <si>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</si>
  <si>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</si>
  <si>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</si>
  <si>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</si>
  <si>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</si>
  <si>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</si>
  <si>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</si>
  <si>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</si>
  <si>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</si>
  <si>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</si>
  <si>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</si>
  <si>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</si>
  <si>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</si>
  <si>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</si>
  <si>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</si>
  <si>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</si>
  <si>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</si>
  <si>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</si>
  <si>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</si>
  <si>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</si>
  <si>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</si>
  <si>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</si>
  <si>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</si>
  <si>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</si>
  <si>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</si>
  <si>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</si>
  <si>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</si>
  <si>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</si>
  <si>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</si>
  <si>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</si>
  <si>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</si>
  <si>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</si>
  <si>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</si>
  <si>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</si>
  <si>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</si>
  <si>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</si>
  <si>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</si>
  <si>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</si>
  <si>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</si>
  <si>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</si>
  <si>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</si>
  <si>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</si>
  <si>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</si>
  <si>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</si>
  <si>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</si>
  <si>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</si>
  <si>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</si>
  <si>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</si>
  <si>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</si>
  <si>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</si>
  <si>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</si>
  <si>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</si>
  <si>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</si>
  <si>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</si>
  <si>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</si>
  <si>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</si>
  <si>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</si>
  <si>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</si>
  <si>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</si>
  <si>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</si>
  <si>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</si>
  <si>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</si>
  <si>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</si>
  <si>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</si>
  <si>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</si>
  <si>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</si>
  <si>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</si>
  <si>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</si>
  <si>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</si>
  <si>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</si>
  <si>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</si>
  <si>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</si>
  <si>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</si>
  <si>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</si>
  <si>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</si>
  <si>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</si>
  <si>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</si>
  <si>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</si>
  <si>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</si>
  <si>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</si>
  <si>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</si>
  <si>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</si>
  <si>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</si>
  <si>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</si>
  <si>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</si>
  <si>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</si>
  <si>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</si>
  <si>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</si>
  <si>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</si>
  <si>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</si>
  <si>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</si>
  <si>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</si>
  <si>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</si>
  <si>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</si>
  <si>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</si>
  <si>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</si>
  <si>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</si>
  <si>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</si>
  <si>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</si>
  <si>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</si>
  <si>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</si>
  <si>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</si>
  <si>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</si>
  <si>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</si>
  <si>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</si>
  <si>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</si>
  <si>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</si>
  <si>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</si>
  <si>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</si>
  <si>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</si>
  <si>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</si>
  <si>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</si>
  <si>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</si>
  <si>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</si>
  <si>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</si>
  <si>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</si>
  <si>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</si>
  <si>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</si>
  <si>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</si>
  <si>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</si>
  <si>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</si>
  <si>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</si>
  <si>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</si>
  <si>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</si>
  <si>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</si>
  <si>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</si>
  <si>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</si>
  <si>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</si>
  <si>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</si>
  <si>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</si>
  <si>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</si>
  <si>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</si>
  <si>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</si>
  <si>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</si>
  <si>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</si>
  <si>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</si>
  <si>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</si>
  <si>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</si>
  <si>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</si>
  <si>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</si>
  <si>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</si>
  <si>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</si>
  <si>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</si>
  <si>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</si>
  <si>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</si>
  <si>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</si>
  <si>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</si>
  <si>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</si>
  <si>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</si>
  <si>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</si>
  <si>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</si>
  <si>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</si>
  <si>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</si>
  <si>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</si>
  <si>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</si>
  <si>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</si>
  <si>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</si>
  <si>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</si>
  <si>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</si>
  <si>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</si>
  <si>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</si>
  <si>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</si>
  <si>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</si>
  <si>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</si>
  <si>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</si>
  <si>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</si>
  <si>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</si>
  <si>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</si>
  <si>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</si>
  <si>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</si>
  <si>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</si>
  <si>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</si>
  <si>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</si>
  <si>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</si>
  <si>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</si>
  <si>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</si>
  <si>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</si>
  <si>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</si>
  <si>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</si>
  <si>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</si>
  <si>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</si>
  <si>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</si>
  <si>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</si>
  <si>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</si>
  <si>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</si>
  <si>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</si>
  <si>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</si>
  <si>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</si>
  <si>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</si>
  <si>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</si>
  <si>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</si>
  <si>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</si>
  <si>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</si>
  <si>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</si>
  <si>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</si>
  <si>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</si>
  <si>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</si>
  <si>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</si>
  <si>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</si>
  <si>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</si>
  <si>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</si>
  <si>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</si>
  <si>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</si>
  <si>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</si>
  <si>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</si>
  <si>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</si>
  <si>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</si>
  <si>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</si>
  <si>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</si>
  <si>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</si>
  <si>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</si>
  <si>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</si>
  <si>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</si>
  <si>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</si>
  <si>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</si>
  <si>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</si>
  <si>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</si>
  <si>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</si>
  <si>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</si>
  <si>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</si>
  <si>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</si>
  <si>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</si>
  <si>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</si>
  <si>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</si>
  <si>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</si>
  <si>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</si>
  <si>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</si>
  <si>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</si>
  <si>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</si>
  <si>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</si>
  <si>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</si>
  <si>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</si>
  <si>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</si>
  <si>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</si>
  <si>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</si>
  <si>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</si>
  <si>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</si>
  <si>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</si>
  <si>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</si>
  <si>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</si>
  <si>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</si>
  <si>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</si>
  <si>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</si>
  <si>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</si>
  <si>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</si>
  <si>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</si>
  <si>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</si>
  <si>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</si>
  <si>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</si>
  <si>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</si>
  <si>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</si>
  <si>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</si>
  <si>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</si>
  <si>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</si>
  <si>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</si>
  <si>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</si>
  <si>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</si>
  <si>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</si>
  <si>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</si>
  <si>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</si>
  <si>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</si>
  <si>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</si>
  <si>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</si>
  <si>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</si>
  <si>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</si>
  <si>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</si>
  <si>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</si>
  <si>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</si>
  <si>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</si>
  <si>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</si>
  <si>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</si>
  <si>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</si>
  <si>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</si>
  <si>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</si>
  <si>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</si>
  <si>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</si>
  <si>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</si>
  <si>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</si>
  <si>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</si>
  <si>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</si>
  <si>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</si>
  <si>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</si>
  <si>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</si>
  <si>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</si>
  <si>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</si>
  <si>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</si>
  <si>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</si>
  <si>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</si>
  <si>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</si>
  <si>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</si>
  <si>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</si>
  <si>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</si>
  <si>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</si>
  <si>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</si>
  <si>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</si>
  <si>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</si>
  <si>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</si>
  <si>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</si>
  <si>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</si>
  <si>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</si>
  <si>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</si>
  <si>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</si>
  <si>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</si>
  <si>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</si>
  <si>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</si>
  <si>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</si>
  <si>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</si>
  <si>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</si>
  <si>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</si>
  <si>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</si>
  <si>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</si>
  <si>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</si>
  <si>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</si>
  <si>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</si>
  <si>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</si>
  <si>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</si>
  <si>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</si>
  <si>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</si>
  <si>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</si>
  <si>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</si>
  <si>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</si>
  <si>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</si>
  <si>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</si>
  <si>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</si>
  <si>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</si>
  <si>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</si>
  <si>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</si>
  <si>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</si>
  <si>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</si>
  <si>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</si>
  <si>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</si>
  <si>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</si>
  <si>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</si>
  <si>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</si>
  <si>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</si>
  <si>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</si>
  <si>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</si>
  <si>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</si>
  <si>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</si>
  <si>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</si>
  <si>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</si>
  <si>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</si>
  <si>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</si>
  <si>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</si>
  <si>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</si>
  <si>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</si>
  <si>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</si>
  <si>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</si>
  <si>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</si>
  <si>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</si>
  <si>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</si>
  <si>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</si>
  <si>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</si>
  <si>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</si>
  <si>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</si>
  <si>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</si>
  <si>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</si>
  <si>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</si>
  <si>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</si>
  <si>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</si>
  <si>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</si>
  <si>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</si>
  <si>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</si>
  <si>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</si>
  <si>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</si>
  <si>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</si>
  <si>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</si>
  <si>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</si>
  <si>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</si>
  <si>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</si>
  <si>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</si>
  <si>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</si>
  <si>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</si>
  <si>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</si>
  <si>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</si>
  <si>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</si>
  <si>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</si>
  <si>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</si>
  <si>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</si>
  <si>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</si>
  <si>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</si>
  <si>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</si>
  <si>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</si>
  <si>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</si>
  <si>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</si>
  <si>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</si>
  <si>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</si>
  <si>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</si>
  <si>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</si>
  <si>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</si>
  <si>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</si>
  <si>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</si>
  <si>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</si>
  <si>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</si>
  <si>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</si>
  <si>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</si>
  <si>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</si>
  <si>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</si>
  <si>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</si>
  <si>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</si>
  <si>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</si>
  <si>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</si>
  <si>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</si>
  <si>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</si>
  <si>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</si>
  <si>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</si>
  <si>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</si>
  <si>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</si>
  <si>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</si>
  <si>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</si>
  <si>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</si>
  <si>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</si>
  <si>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</si>
  <si>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</si>
  <si>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</si>
  <si>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</si>
  <si>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</si>
  <si>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</si>
  <si>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</si>
  <si>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</si>
  <si>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</si>
  <si>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</si>
  <si>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</si>
  <si>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</si>
  <si>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</si>
  <si>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</si>
  <si>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</si>
  <si>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</si>
  <si>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</si>
  <si>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</si>
  <si>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</si>
  <si>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</si>
  <si>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</si>
  <si>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</si>
  <si>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</si>
  <si>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</si>
  <si>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</si>
  <si>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</si>
  <si>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</si>
  <si>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</si>
  <si>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</si>
  <si>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</si>
  <si>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</si>
  <si>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</si>
  <si>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</si>
  <si>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</si>
  <si>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</si>
  <si>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</si>
  <si>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</si>
  <si>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</si>
  <si>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</si>
  <si>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</si>
  <si>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</si>
  <si>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</si>
  <si>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</si>
  <si>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</si>
  <si>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</si>
  <si>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</si>
  <si>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</si>
  <si>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</si>
  <si>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</si>
  <si>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</si>
  <si>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</si>
  <si>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</si>
  <si>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</si>
  <si>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</si>
  <si>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</si>
  <si>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</si>
  <si>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</si>
  <si>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</si>
  <si>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</si>
  <si>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</si>
  <si>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</si>
  <si>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</si>
  <si>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</si>
  <si>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</si>
  <si>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</si>
  <si>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</si>
  <si>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</si>
  <si>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</si>
  <si>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</si>
  <si>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</si>
  <si>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</si>
  <si>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</si>
  <si>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</si>
  <si>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</si>
  <si>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</si>
  <si>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</si>
  <si>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</si>
  <si>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</si>
  <si>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</si>
  <si>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</si>
  <si>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</si>
  <si>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</si>
  <si>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</si>
  <si>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</si>
  <si>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</si>
  <si>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</si>
  <si>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</si>
  <si>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</si>
  <si>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</si>
  <si>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</si>
  <si>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</si>
  <si>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</si>
  <si>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</si>
  <si>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</si>
  <si>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</si>
  <si>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</si>
  <si>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</si>
  <si>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</si>
  <si>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</si>
  <si>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</si>
  <si>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</si>
  <si>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</si>
  <si>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</si>
  <si>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</si>
  <si>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</si>
  <si>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</si>
  <si>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</si>
  <si>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</si>
  <si>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</si>
  <si>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</si>
  <si>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</si>
  <si>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</si>
  <si>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</si>
  <si>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</si>
  <si>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</si>
  <si>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</si>
  <si>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</si>
  <si>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</si>
  <si>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</si>
  <si>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</si>
  <si>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</si>
  <si>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</si>
  <si>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</si>
  <si>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</si>
  <si>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</si>
  <si>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</si>
  <si>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</si>
  <si>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</si>
  <si>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</si>
  <si>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</si>
  <si>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</si>
  <si>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</si>
  <si>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</si>
  <si>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</si>
  <si>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</si>
  <si>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</si>
  <si>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</si>
  <si>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</si>
  <si>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</si>
  <si>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</si>
  <si>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</si>
  <si>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</si>
  <si>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</si>
  <si>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</si>
  <si>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</si>
  <si>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</si>
  <si>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</si>
  <si>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</si>
  <si>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</si>
  <si>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</si>
  <si>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</si>
  <si>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</si>
  <si>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</si>
  <si>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</si>
  <si>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</si>
  <si>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</si>
  <si>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</si>
  <si>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</si>
  <si>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</si>
  <si>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</si>
  <si>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</si>
  <si>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</si>
  <si>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</si>
  <si>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</si>
  <si>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</si>
  <si>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</si>
  <si>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</si>
  <si>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</si>
  <si>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</si>
  <si>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</si>
  <si>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</si>
  <si>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</si>
  <si>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</si>
  <si>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</si>
  <si>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</si>
  <si>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</si>
  <si>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</si>
  <si>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</si>
  <si>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</si>
  <si>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</si>
  <si>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</si>
  <si>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</si>
  <si>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</si>
  <si>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</si>
  <si>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</si>
  <si>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</si>
  <si>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</si>
  <si>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</si>
  <si>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</si>
  <si>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</si>
  <si>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</si>
  <si>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</si>
  <si>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</si>
  <si>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</si>
  <si>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</si>
  <si>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</si>
  <si>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</si>
  <si>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</si>
  <si>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</si>
  <si>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</si>
  <si>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</si>
  <si>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</si>
  <si>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</si>
  <si>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</si>
  <si>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</si>
  <si>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</si>
  <si>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</si>
  <si>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</si>
  <si>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</si>
  <si>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</si>
  <si>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</si>
  <si>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</si>
  <si>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</si>
  <si>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</si>
  <si>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</si>
  <si>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</si>
  <si>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</si>
  <si>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</si>
  <si>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</si>
  <si>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</si>
  <si>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</si>
  <si>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</si>
  <si>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</si>
  <si>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</si>
  <si>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</si>
  <si>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</si>
  <si>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</si>
  <si>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</si>
  <si>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</si>
  <si>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</si>
  <si>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</si>
  <si>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</si>
  <si>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</si>
  <si>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</si>
  <si>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</si>
  <si>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</si>
  <si>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</si>
  <si>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</si>
  <si>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</si>
  <si>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</si>
  <si>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</si>
  <si>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</si>
  <si>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</si>
  <si>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</si>
  <si>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</si>
  <si>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</si>
  <si>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</si>
  <si>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</si>
  <si>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</si>
  <si>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</si>
  <si>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</si>
  <si>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</si>
  <si>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</si>
  <si>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</si>
  <si>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</si>
  <si>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</si>
  <si>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</si>
  <si>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</si>
  <si>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</si>
  <si>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</si>
  <si>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</si>
  <si>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</si>
  <si>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</si>
  <si>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</si>
  <si>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</si>
  <si>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</si>
  <si>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</si>
  <si>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</si>
  <si>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</si>
  <si>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</si>
  <si>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</si>
  <si>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</si>
  <si>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</si>
  <si>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</si>
  <si>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</si>
  <si>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</si>
  <si>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</si>
  <si>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</si>
  <si>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</si>
  <si>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</si>
  <si>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</si>
  <si>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</si>
  <si>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</si>
  <si>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</si>
  <si>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</si>
  <si>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</si>
  <si>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</si>
  <si>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</si>
  <si>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</si>
  <si>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</si>
  <si>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</si>
  <si>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</si>
  <si>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</si>
  <si>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</si>
  <si>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</si>
  <si>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</si>
  <si>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</si>
  <si>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</si>
  <si>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</si>
  <si>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</si>
  <si>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</si>
  <si>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</si>
  <si>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</si>
  <si>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</si>
  <si>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</si>
  <si>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</si>
  <si>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</si>
  <si>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</si>
  <si>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</si>
  <si>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</si>
  <si>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</si>
  <si>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</si>
  <si>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</si>
  <si>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</si>
  <si>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</si>
  <si>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</si>
  <si>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</si>
  <si>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</si>
  <si>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</si>
  <si>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</si>
  <si>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</si>
  <si>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</si>
  <si>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</si>
  <si>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</si>
  <si>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</si>
  <si>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</si>
  <si>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</si>
  <si>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</si>
  <si>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</si>
  <si>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</si>
  <si>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</si>
  <si>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</si>
  <si>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</si>
  <si>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</si>
  <si>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</si>
  <si>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</si>
  <si>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</si>
  <si>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</si>
  <si>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</si>
  <si>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</si>
  <si>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</si>
  <si>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</si>
  <si>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</si>
  <si>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</si>
  <si>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</si>
  <si>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</si>
  <si>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</si>
  <si>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</si>
  <si>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</si>
  <si>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</si>
  <si>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</si>
  <si>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</si>
  <si>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</si>
  <si>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</si>
  <si>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</si>
  <si>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</si>
  <si>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</si>
  <si>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</si>
  <si>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</si>
  <si>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</si>
  <si>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</si>
  <si>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</si>
  <si>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</si>
  <si>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</si>
  <si>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</si>
  <si>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</si>
  <si>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</si>
  <si>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</si>
  <si>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</si>
  <si>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</si>
  <si>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</si>
  <si>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</si>
  <si>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</si>
  <si>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</si>
  <si>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</si>
  <si>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</si>
  <si>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</si>
  <si>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</si>
  <si>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</si>
  <si>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</si>
  <si>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</si>
  <si>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</si>
  <si>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</si>
  <si>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</si>
  <si>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</si>
  <si>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</si>
  <si>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</si>
  <si>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</si>
  <si>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</si>
  <si>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</si>
  <si>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</si>
  <si>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</si>
  <si>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</si>
  <si>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</si>
  <si>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</si>
  <si>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</si>
  <si>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</si>
  <si>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</si>
  <si>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</si>
  <si>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</si>
  <si>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</si>
  <si>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</si>
  <si>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</si>
  <si>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</si>
  <si>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</si>
  <si>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</si>
  <si>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</si>
  <si>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</si>
  <si>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</si>
  <si>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</si>
  <si>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</si>
  <si>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</si>
  <si>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</si>
  <si>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</si>
  <si>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</si>
  <si>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</si>
  <si>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</si>
  <si>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</si>
  <si>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</si>
  <si>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</si>
  <si>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</si>
  <si>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</si>
  <si>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</si>
  <si>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</si>
  <si>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</si>
  <si>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</si>
  <si>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</si>
  <si>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</si>
  <si>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</si>
  <si>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</si>
  <si>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</si>
  <si>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</si>
  <si>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</si>
  <si>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</si>
  <si>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</si>
  <si>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</si>
  <si>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</si>
  <si>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</si>
  <si>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</si>
  <si>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</si>
  <si>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</si>
  <si>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</si>
  <si>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</si>
  <si>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</si>
  <si>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</si>
  <si>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</si>
  <si>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</si>
  <si>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</si>
  <si>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</si>
  <si>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</si>
  <si>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</si>
  <si>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</si>
  <si>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</si>
  <si>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</si>
  <si>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</si>
  <si>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</si>
  <si>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</si>
  <si>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</si>
  <si>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</si>
  <si>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</si>
  <si>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</si>
  <si>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</si>
  <si>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</si>
  <si>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</si>
  <si>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</si>
  <si>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</si>
  <si>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</si>
  <si>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</si>
  <si>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</si>
  <si>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</si>
  <si>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</si>
  <si>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</si>
  <si>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</si>
  <si>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</si>
  <si>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</si>
  <si>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</si>
  <si>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</si>
  <si>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</si>
  <si>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</si>
  <si>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</si>
  <si>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</si>
  <si>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</si>
  <si>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</si>
  <si>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</si>
  <si>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</si>
  <si>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</si>
  <si>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</si>
  <si>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</si>
  <si>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</si>
  <si>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</si>
  <si>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</si>
  <si>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</si>
  <si>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</si>
  <si>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</si>
  <si>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</si>
  <si>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</si>
  <si>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</si>
  <si>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</si>
  <si>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</si>
  <si>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</si>
  <si>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</si>
  <si>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</si>
  <si>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</si>
  <si>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</si>
  <si>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</si>
  <si>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</si>
  <si>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</si>
  <si>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</si>
  <si>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</si>
  <si>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</si>
  <si>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</si>
  <si>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</si>
  <si>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</si>
  <si>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</si>
  <si>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</si>
  <si>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</si>
  <si>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</si>
  <si>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</si>
  <si>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</si>
  <si>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</si>
  <si>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</si>
  <si>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</si>
  <si>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</si>
  <si>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</si>
  <si>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</si>
  <si>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</si>
  <si>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</si>
  <si>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</si>
  <si>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</si>
  <si>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</si>
  <si>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</si>
  <si>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</si>
  <si>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</si>
  <si>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</si>
  <si>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</si>
  <si>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</si>
  <si>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</si>
  <si>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</si>
  <si>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</si>
  <si>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</si>
  <si>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</si>
  <si>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</si>
  <si>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</si>
  <si>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</si>
  <si>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</si>
  <si>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</si>
  <si>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</si>
  <si>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</si>
  <si>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</si>
  <si>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</si>
  <si>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</si>
  <si>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</si>
  <si>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</si>
  <si>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</si>
  <si>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</si>
  <si>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</si>
  <si>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</si>
  <si>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</si>
  <si>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</si>
  <si>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</si>
  <si>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</si>
  <si>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</si>
  <si>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</si>
  <si>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</si>
  <si>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</si>
  <si>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</si>
  <si>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</si>
  <si>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</si>
  <si>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</si>
  <si>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</si>
  <si>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</si>
  <si>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</si>
  <si>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</si>
  <si>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</si>
  <si>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</si>
  <si>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</si>
  <si>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</si>
  <si>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</si>
  <si>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</si>
  <si>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</si>
  <si>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</si>
  <si>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</si>
  <si>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</si>
  <si>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</si>
  <si>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</si>
  <si>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</si>
  <si>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</si>
  <si>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</si>
  <si>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</si>
  <si>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</si>
  <si>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</si>
  <si>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</si>
  <si>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</si>
  <si>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</si>
  <si>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</si>
  <si>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</si>
  <si>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</si>
  <si>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</si>
  <si>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</si>
  <si>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</si>
  <si>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</si>
  <si>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</si>
  <si>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</si>
  <si>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</si>
  <si>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</si>
  <si>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</si>
  <si>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</si>
  <si>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</si>
  <si>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</si>
  <si>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</si>
  <si>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</si>
  <si>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</si>
  <si>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</si>
  <si>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</si>
  <si>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</si>
  <si>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</si>
  <si>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</si>
  <si>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</si>
  <si>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</si>
  <si>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</si>
  <si>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</si>
  <si>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</si>
  <si>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</si>
  <si>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</si>
  <si>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</si>
  <si>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</si>
  <si>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</si>
  <si>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</si>
  <si>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</si>
  <si>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</si>
  <si>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</si>
  <si>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</si>
  <si>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</si>
  <si>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</si>
  <si>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</si>
  <si>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</si>
  <si>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</si>
  <si>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</si>
  <si>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</si>
  <si>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</si>
  <si>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</si>
  <si>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</si>
  <si>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</si>
  <si>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</si>
  <si>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</si>
  <si>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</si>
  <si>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</si>
  <si>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</si>
  <si>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</si>
  <si>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</si>
  <si>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</si>
  <si>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</si>
  <si>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</si>
  <si>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</si>
  <si>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</si>
  <si>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</si>
  <si>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</si>
  <si>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</si>
  <si>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</si>
  <si>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</si>
  <si>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</si>
  <si>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</si>
  <si>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</si>
  <si>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</si>
  <si>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</si>
  <si>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</si>
  <si>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</si>
  <si>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</si>
  <si>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</si>
  <si>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</si>
  <si>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</si>
  <si>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</si>
  <si>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</si>
  <si>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</si>
  <si>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</si>
  <si>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</si>
  <si>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</si>
  <si>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</si>
  <si>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</si>
  <si>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</si>
  <si>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</si>
  <si>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</si>
  <si>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</si>
  <si>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</si>
  <si>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</si>
  <si>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</si>
  <si>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</si>
  <si>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</si>
  <si>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</si>
  <si>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</si>
  <si>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</si>
  <si>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</si>
  <si>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</si>
  <si>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</si>
  <si>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</si>
  <si>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</si>
  <si>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</si>
  <si>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</si>
  <si>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</si>
  <si>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</si>
  <si>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</si>
  <si>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</si>
  <si>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</si>
  <si>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</si>
  <si>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</si>
  <si>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</si>
  <si>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</si>
  <si>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</si>
  <si>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</si>
  <si>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</si>
  <si>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</si>
  <si>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</si>
  <si>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</si>
  <si>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</si>
  <si>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</si>
  <si>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</si>
  <si>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</si>
  <si>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</si>
  <si>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</si>
  <si>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</si>
  <si>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</si>
  <si>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</si>
  <si>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</si>
  <si>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</si>
  <si>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</si>
  <si>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</si>
  <si>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</si>
  <si>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</si>
  <si>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</si>
  <si>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</si>
  <si>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</si>
  <si>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</si>
  <si>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</si>
  <si>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</si>
  <si>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</si>
  <si>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</si>
  <si>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</si>
  <si>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</si>
  <si>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</si>
  <si>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</si>
  <si>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</si>
  <si>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</si>
  <si>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</si>
  <si>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</si>
  <si>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</si>
  <si>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</si>
  <si>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</si>
  <si>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</si>
  <si>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</si>
  <si>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</si>
  <si>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</si>
  <si>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</si>
  <si>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</si>
  <si>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</si>
  <si>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</si>
  <si>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</si>
  <si>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</si>
  <si>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</si>
  <si>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</si>
  <si>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</si>
  <si>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</si>
  <si>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</si>
  <si>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</si>
  <si>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</si>
  <si>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</si>
  <si>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</si>
  <si>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</si>
  <si>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</si>
  <si>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</si>
  <si>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</si>
  <si>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</si>
  <si>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</si>
  <si>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</si>
  <si>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</si>
  <si>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</si>
  <si>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</si>
  <si>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</si>
  <si>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</si>
  <si>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</si>
  <si>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</si>
  <si>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</si>
  <si>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</si>
  <si>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</si>
  <si>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</si>
  <si>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</si>
  <si>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</si>
  <si>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</si>
  <si>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</si>
  <si>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</si>
  <si>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</si>
  <si>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</si>
  <si>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</si>
  <si>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</si>
  <si>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</si>
  <si>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</si>
  <si>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</si>
  <si>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</si>
  <si>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</si>
  <si>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</si>
  <si>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</si>
  <si>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</si>
  <si>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</si>
  <si>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</si>
  <si>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</si>
  <si>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</si>
  <si>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</si>
  <si>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</si>
  <si>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</si>
  <si>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</si>
  <si>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</si>
  <si>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</si>
  <si>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</si>
  <si>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</si>
  <si>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</si>
  <si>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</si>
  <si>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</si>
  <si>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</si>
  <si>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</si>
  <si>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</si>
  <si>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</si>
  <si>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</si>
  <si>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</si>
  <si>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</si>
  <si>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</si>
  <si>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</si>
  <si>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</si>
  <si>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</si>
  <si>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</si>
  <si>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</si>
  <si>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</si>
  <si>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</si>
  <si>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</si>
  <si>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</si>
  <si>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</si>
  <si>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</si>
  <si>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</si>
  <si>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</si>
  <si>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</si>
  <si>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</si>
  <si>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</si>
  <si>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</si>
  <si>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</si>
  <si>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</si>
  <si>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</si>
  <si>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</si>
  <si>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</si>
  <si>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</si>
  <si>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</si>
  <si>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</si>
  <si>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</si>
  <si>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</si>
  <si>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</si>
  <si>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</si>
  <si>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</si>
  <si>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</si>
  <si>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</si>
  <si>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</si>
  <si>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</si>
  <si>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</si>
  <si>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</si>
  <si>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</si>
  <si>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</si>
  <si>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</si>
  <si>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</si>
  <si>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</si>
  <si>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</si>
  <si>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</si>
  <si>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</si>
  <si>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</si>
  <si>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</si>
  <si>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</si>
  <si>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</si>
  <si>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</si>
  <si>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</si>
  <si>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</si>
  <si>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</si>
  <si>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</si>
  <si>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</si>
  <si>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</si>
  <si>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</si>
  <si>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</si>
  <si>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</si>
  <si>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</si>
  <si>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</si>
  <si>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</si>
  <si>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</si>
  <si>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</si>
  <si>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</si>
  <si>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</si>
  <si>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</si>
  <si>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</si>
  <si>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</si>
  <si>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</si>
  <si>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</si>
  <si>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</si>
  <si>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</si>
  <si>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</si>
  <si>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</si>
  <si>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</si>
  <si>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</si>
  <si>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</si>
  <si>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</si>
  <si>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</si>
  <si>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</si>
  <si>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</si>
  <si>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</si>
  <si>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</si>
  <si>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</si>
  <si>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</si>
  <si>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</si>
  <si>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</si>
  <si>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</si>
  <si>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</si>
  <si>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</si>
  <si>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</si>
  <si>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</si>
  <si>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</si>
  <si>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</si>
  <si>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</si>
  <si>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</si>
  <si>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</si>
  <si>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</si>
  <si>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</si>
  <si>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</si>
  <si>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</si>
  <si>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</si>
  <si>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</si>
  <si>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</si>
  <si>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</si>
  <si>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</si>
  <si>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</si>
  <si>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</si>
  <si>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</si>
  <si>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</si>
  <si>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</si>
  <si>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</si>
  <si>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</si>
  <si>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</si>
  <si>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</si>
  <si>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</si>
  <si>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</si>
  <si>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</si>
  <si>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</si>
  <si>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</si>
  <si>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</si>
  <si>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</si>
  <si>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</si>
  <si>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</si>
  <si>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</si>
  <si>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</si>
  <si>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</si>
  <si>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</si>
  <si>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</si>
  <si>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</si>
  <si>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</si>
  <si>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</si>
  <si>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</si>
  <si>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</si>
  <si>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</si>
  <si>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</si>
  <si>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</si>
  <si>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</si>
  <si>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</si>
  <si>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</si>
  <si>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</si>
  <si>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</si>
  <si>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</si>
  <si>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</si>
  <si>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</si>
  <si>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</si>
  <si>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</si>
  <si>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</si>
  <si>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</si>
  <si>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</si>
  <si>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</si>
  <si>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</si>
  <si>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</si>
  <si>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</si>
  <si>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</si>
  <si>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</si>
  <si>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</si>
  <si>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</si>
  <si>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</si>
  <si>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</si>
  <si>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</si>
  <si>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</si>
  <si>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</si>
  <si>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</si>
  <si>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</si>
  <si>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</si>
  <si>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</si>
  <si>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</si>
  <si>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</si>
  <si>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</si>
  <si>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</si>
  <si>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</si>
  <si>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</si>
  <si>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</si>
  <si>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</si>
  <si>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</si>
  <si>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</si>
  <si>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</si>
  <si>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</si>
  <si>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</si>
  <si>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</si>
  <si>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</si>
  <si>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</si>
  <si>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</si>
  <si>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</si>
  <si>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</si>
  <si>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</si>
  <si>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</si>
  <si>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</si>
  <si>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</si>
  <si>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</si>
  <si>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</si>
  <si>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</si>
  <si>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</si>
  <si>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</si>
  <si>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</si>
  <si>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</si>
  <si>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</si>
  <si>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</si>
  <si>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</si>
  <si>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</si>
  <si>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</si>
  <si>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</si>
  <si>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</si>
  <si>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</si>
  <si>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</si>
  <si>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</si>
  <si>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</si>
  <si>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</si>
  <si>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</si>
  <si>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</si>
  <si>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</si>
  <si>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</si>
  <si>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</si>
  <si>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</si>
  <si>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</si>
  <si>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</si>
  <si>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</si>
  <si>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</si>
  <si>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</si>
  <si>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</si>
  <si>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</si>
  <si>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</si>
  <si>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</si>
  <si>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</si>
  <si>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</si>
  <si>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</si>
  <si>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</si>
  <si>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</si>
  <si>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</si>
  <si>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</si>
  <si>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</si>
  <si>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</si>
  <si>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</si>
  <si>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</si>
  <si>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</si>
  <si>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</si>
  <si>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</si>
  <si>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</si>
  <si>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</si>
  <si>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</si>
  <si>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</si>
  <si>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</si>
  <si>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</si>
  <si>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</si>
  <si>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</si>
  <si>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</si>
  <si>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</si>
  <si>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</si>
  <si>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</si>
  <si>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</si>
  <si>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</si>
  <si>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</si>
  <si>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</si>
  <si>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</si>
  <si>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</si>
  <si>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</si>
  <si>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</si>
  <si>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</si>
  <si>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</si>
  <si>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</si>
  <si>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</si>
  <si>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</si>
  <si>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</si>
  <si>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</si>
  <si>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</si>
  <si>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</si>
  <si>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</si>
  <si>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</si>
  <si>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</si>
  <si>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</si>
  <si>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</si>
  <si>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</si>
  <si>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</si>
  <si>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</si>
  <si>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</si>
  <si>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</si>
  <si>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</si>
  <si>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</si>
  <si>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</si>
  <si>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</si>
  <si>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</si>
  <si>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</si>
  <si>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</si>
  <si>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</si>
  <si>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</si>
  <si>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</si>
  <si>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</si>
  <si>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</si>
  <si>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</si>
  <si>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</si>
  <si>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</si>
  <si>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</si>
  <si>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</si>
  <si>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</si>
  <si>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</si>
  <si>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</si>
  <si>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</si>
  <si>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</si>
  <si>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</si>
  <si>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</si>
  <si>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</si>
  <si>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</si>
  <si>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</si>
  <si>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</si>
  <si>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</si>
  <si>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</si>
  <si>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</si>
  <si>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</si>
  <si>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</si>
  <si>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</si>
  <si>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</si>
  <si>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</si>
  <si>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</si>
  <si>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</si>
  <si>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</si>
  <si>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</si>
  <si>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</si>
  <si>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</si>
  <si>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</si>
  <si>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</si>
  <si>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</si>
  <si>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</si>
  <si>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</si>
  <si>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</si>
  <si>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</si>
  <si>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</si>
  <si>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</si>
  <si>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</si>
  <si>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</si>
  <si>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</si>
  <si>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</si>
  <si>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</si>
  <si>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</si>
  <si>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</si>
  <si>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</si>
  <si>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</si>
  <si>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</si>
  <si>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</si>
  <si>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</si>
  <si>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</si>
  <si>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</si>
  <si>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</si>
  <si>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</si>
  <si>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</si>
  <si>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</si>
  <si>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</si>
  <si>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</si>
  <si>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</si>
  <si>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</si>
  <si>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</si>
  <si>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</si>
  <si>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</si>
  <si>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</si>
  <si>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</si>
  <si>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</si>
  <si>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</si>
  <si>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</si>
  <si>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</si>
  <si>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</si>
  <si>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</si>
  <si>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</si>
  <si>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</si>
  <si>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</si>
  <si>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</si>
  <si>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</si>
  <si>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</si>
  <si>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</si>
  <si>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</si>
  <si>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</si>
  <si>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</si>
  <si>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</si>
  <si>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</si>
  <si>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</si>
  <si>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</si>
  <si>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</si>
  <si>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</si>
  <si>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</si>
  <si>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</si>
  <si>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</si>
  <si>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</si>
  <si>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</si>
  <si>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</si>
  <si>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</si>
  <si>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</si>
  <si>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</si>
  <si>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</si>
  <si>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</si>
  <si>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</si>
  <si>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</si>
  <si>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</si>
  <si>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</si>
  <si>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</si>
  <si>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</si>
  <si>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</si>
  <si>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</si>
  <si>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</si>
  <si>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</si>
  <si>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</si>
  <si>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</si>
  <si>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</si>
  <si>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</si>
  <si>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</si>
  <si>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</si>
  <si>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</si>
  <si>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</si>
  <si>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</si>
  <si>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</si>
  <si>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</si>
  <si>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</si>
  <si>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</si>
  <si>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</si>
  <si>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</si>
  <si>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</si>
  <si>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</si>
  <si>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</si>
  <si>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</si>
  <si>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</si>
  <si>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</si>
  <si>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</si>
  <si>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</si>
  <si>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</si>
  <si>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</si>
  <si>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</si>
  <si>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</si>
  <si>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</si>
  <si>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</si>
  <si>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</si>
  <si>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</si>
  <si>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</si>
  <si>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</si>
  <si>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</si>
  <si>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</si>
  <si>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</si>
  <si>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</si>
  <si>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</si>
  <si>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</si>
  <si>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</si>
  <si>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</si>
  <si>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</si>
  <si>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</si>
  <si>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</si>
  <si>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</si>
  <si>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</si>
  <si>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</si>
  <si>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</si>
  <si>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</si>
  <si>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</si>
  <si>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</si>
  <si>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</si>
  <si>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</si>
  <si>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</si>
  <si>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</si>
  <si>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</si>
  <si>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</si>
  <si>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</si>
  <si>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</si>
  <si>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</si>
  <si>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</si>
  <si>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</si>
  <si>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</si>
  <si>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</si>
  <si>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</si>
  <si>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</si>
  <si>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</si>
  <si>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</si>
  <si>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</si>
  <si>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</si>
  <si>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</si>
  <si>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</si>
  <si>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</si>
  <si>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</si>
  <si>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</si>
  <si>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</si>
  <si>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</si>
  <si>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</si>
  <si>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</si>
  <si>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</si>
  <si>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</si>
  <si>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</si>
  <si>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</si>
  <si>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</si>
  <si>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</si>
  <si>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</si>
  <si>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</si>
  <si>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</si>
  <si>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</si>
  <si>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</si>
  <si>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</si>
  <si>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</si>
  <si>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</si>
  <si>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</si>
  <si>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</si>
  <si>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</si>
  <si>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</si>
  <si>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</si>
  <si>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</si>
  <si>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</si>
  <si>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</si>
  <si>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</si>
  <si>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</si>
  <si>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</si>
  <si>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</si>
  <si>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</si>
  <si>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</si>
  <si>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</si>
  <si>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</si>
  <si>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</si>
  <si>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</si>
  <si>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</si>
  <si>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</si>
  <si>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</si>
  <si>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</si>
  <si>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</si>
  <si>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</si>
  <si>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</si>
  <si>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</si>
  <si>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</si>
  <si>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</si>
  <si>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</si>
  <si>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</si>
  <si>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</si>
  <si>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</si>
  <si>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</si>
  <si>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</si>
  <si>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</si>
  <si>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</si>
  <si>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</si>
  <si>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</si>
  <si>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</si>
  <si>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</si>
  <si>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</si>
  <si>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</si>
  <si>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</si>
  <si>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</si>
  <si>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</si>
  <si>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</si>
  <si>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</si>
  <si>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</si>
  <si>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</si>
  <si>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</si>
  <si>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</si>
  <si>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</si>
  <si>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</si>
  <si>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</si>
  <si>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</si>
  <si>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</si>
  <si>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</si>
  <si>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</si>
  <si>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</si>
  <si>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</si>
  <si>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</si>
  <si>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</si>
  <si>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</si>
  <si>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</si>
  <si>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</si>
  <si>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</si>
  <si>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</si>
  <si>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</si>
  <si>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</si>
  <si>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</si>
  <si>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</si>
  <si>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</si>
  <si>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</si>
  <si>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</si>
  <si>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</si>
  <si>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</si>
  <si>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</si>
  <si>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</si>
  <si>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</si>
  <si>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</si>
  <si>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</si>
  <si>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</si>
  <si>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</si>
  <si>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</si>
  <si>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</si>
  <si>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</si>
  <si>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</si>
  <si>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</si>
  <si>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</si>
  <si>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</si>
  <si>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</si>
  <si>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</si>
  <si>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</si>
  <si>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</si>
  <si>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</si>
  <si>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</si>
  <si>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</si>
  <si>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</si>
  <si>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</si>
  <si>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</si>
  <si>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</si>
  <si>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</si>
  <si>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</si>
  <si>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</si>
  <si>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</si>
  <si>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</si>
  <si>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</si>
  <si>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</si>
  <si>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</si>
  <si>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</si>
  <si>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</si>
  <si>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</si>
  <si>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</si>
  <si>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</si>
  <si>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</si>
  <si>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</si>
  <si>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</si>
  <si>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</si>
  <si>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</si>
  <si>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</si>
  <si>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</si>
  <si>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</si>
  <si>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</si>
  <si>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</si>
  <si>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</si>
  <si>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</si>
  <si>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</si>
  <si>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</si>
  <si>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</si>
  <si>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</si>
  <si>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</si>
  <si>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</si>
  <si>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</si>
  <si>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</si>
  <si>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</si>
  <si>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</si>
  <si>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</si>
  <si>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</si>
  <si>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</si>
  <si>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</si>
  <si>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</si>
  <si>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</si>
  <si>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</si>
  <si>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</si>
  <si>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</si>
  <si>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</si>
  <si>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</si>
  <si>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</si>
  <si>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</si>
  <si>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</si>
  <si>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</si>
  <si>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</si>
  <si>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</si>
  <si>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</si>
  <si>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</si>
  <si>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</si>
  <si>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</si>
  <si>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</si>
  <si>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</si>
  <si>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</si>
  <si>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</si>
  <si>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</si>
  <si>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</si>
  <si>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</si>
  <si>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</si>
  <si>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</si>
  <si>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</si>
  <si>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</si>
  <si>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</si>
  <si>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</si>
  <si>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</si>
  <si>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</si>
  <si>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</si>
  <si>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</si>
  <si>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</si>
  <si>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</si>
  <si>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</si>
  <si>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</si>
  <si>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</si>
  <si>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</si>
  <si>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</si>
  <si>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</si>
  <si>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</si>
  <si>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</si>
  <si>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</si>
  <si>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</si>
  <si>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</si>
  <si>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</si>
  <si>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</si>
  <si>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</si>
  <si>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</si>
  <si>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</si>
  <si>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</si>
  <si>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</si>
  <si>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</si>
  <si>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</si>
  <si>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</si>
  <si>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</si>
  <si>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</si>
  <si>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</si>
  <si>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</si>
  <si>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</si>
  <si>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</si>
  <si>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</si>
  <si>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</si>
  <si>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</si>
  <si>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</si>
  <si>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</si>
  <si>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</si>
  <si>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</si>
  <si>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</si>
  <si>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</si>
  <si>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</si>
  <si>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</si>
  <si>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</si>
  <si>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</si>
  <si>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</si>
  <si>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</si>
  <si>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</si>
  <si>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</si>
  <si>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</si>
  <si>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</si>
  <si>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</si>
  <si>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</si>
  <si>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</si>
  <si>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</si>
  <si>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</si>
  <si>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</si>
  <si>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</si>
  <si>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</si>
  <si>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</si>
  <si>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</si>
  <si>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</si>
  <si>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</si>
  <si>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</si>
  <si>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</si>
  <si>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</si>
  <si>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</si>
  <si>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</si>
  <si>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</si>
  <si>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</si>
  <si>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</si>
  <si>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</si>
  <si>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</si>
  <si>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</si>
  <si>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</si>
  <si>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</si>
  <si>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</si>
  <si>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</si>
  <si>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</si>
  <si>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</si>
  <si>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</si>
  <si>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</si>
  <si>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</si>
  <si>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</si>
  <si>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</si>
  <si>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</si>
  <si>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</si>
  <si>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</si>
  <si>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</si>
  <si>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</si>
  <si>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</si>
  <si>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</si>
  <si>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</si>
  <si>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</si>
  <si>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</si>
  <si>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</si>
  <si>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</si>
  <si>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</si>
  <si>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</si>
  <si>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</si>
  <si>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</si>
  <si>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</si>
  <si>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</si>
  <si>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</si>
  <si>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</si>
  <si>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</si>
  <si>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</si>
  <si>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</si>
  <si>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</si>
  <si>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</si>
  <si>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</si>
  <si>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</si>
  <si>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</si>
  <si>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</si>
  <si>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</si>
  <si>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</si>
  <si>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</si>
  <si>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</si>
  <si>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</si>
  <si>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</si>
  <si>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</si>
  <si>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</si>
  <si>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</si>
  <si>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</si>
  <si>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</si>
  <si>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</si>
  <si>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</si>
  <si>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</si>
  <si>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</si>
  <si>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</si>
  <si>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</si>
  <si>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</si>
  <si>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</si>
  <si>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</si>
  <si>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</si>
  <si>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</si>
  <si>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</si>
  <si>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</si>
  <si>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</si>
  <si>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</si>
  <si>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</si>
  <si>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</si>
  <si>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</si>
  <si>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</si>
  <si>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</si>
  <si>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</si>
  <si>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</si>
  <si>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</si>
  <si>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</si>
  <si>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</si>
  <si>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</si>
  <si>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</si>
  <si>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</si>
  <si>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</si>
  <si>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</si>
  <si>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</si>
  <si>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</si>
  <si>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</si>
  <si>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</si>
  <si>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</si>
  <si>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</si>
  <si>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</si>
  <si>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</si>
  <si>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</si>
  <si>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</si>
  <si>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</si>
  <si>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</si>
  <si>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</si>
  <si>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</si>
  <si>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</si>
  <si>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</si>
  <si>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</si>
  <si>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</si>
  <si>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</si>
  <si>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</si>
  <si>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</si>
  <si>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</si>
  <si>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</si>
  <si>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</si>
  <si>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</si>
  <si>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</si>
  <si>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</si>
  <si>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</si>
  <si>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</si>
  <si>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</si>
  <si>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</si>
  <si>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</si>
  <si>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</si>
  <si>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</si>
  <si>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</si>
  <si>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</si>
  <si>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</si>
  <si>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</si>
  <si>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</si>
  <si>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</si>
  <si>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</si>
  <si>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</si>
  <si>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</si>
  <si>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</si>
  <si>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</si>
  <si>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</si>
  <si>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</si>
  <si>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</si>
  <si>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</si>
  <si>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</si>
  <si>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</si>
  <si>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</si>
  <si>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</si>
  <si>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</si>
  <si>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</si>
  <si>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</si>
  <si>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</si>
  <si>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</si>
  <si>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</si>
  <si>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</si>
  <si>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</si>
  <si>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</si>
  <si>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</si>
  <si>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</si>
  <si>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</si>
  <si>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</si>
  <si>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</si>
  <si>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</si>
  <si>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</si>
  <si>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</si>
  <si>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</si>
  <si>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</si>
  <si>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</si>
  <si>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</si>
  <si>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</si>
  <si>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</si>
  <si>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</si>
  <si>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</si>
  <si>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</si>
  <si>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</si>
  <si>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</si>
  <si>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</si>
  <si>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</si>
  <si>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</si>
  <si>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</si>
  <si>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</si>
  <si>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</si>
  <si>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</si>
  <si>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</si>
  <si>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</si>
  <si>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</si>
  <si>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</si>
  <si>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</si>
  <si>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</si>
  <si>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</si>
  <si>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</si>
  <si>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</si>
  <si>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</si>
  <si>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</si>
  <si>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</si>
  <si>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</si>
  <si>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</si>
  <si>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</si>
  <si>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</si>
  <si>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</si>
  <si>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</si>
  <si>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</si>
  <si>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</si>
  <si>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</si>
  <si>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</si>
  <si>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</si>
  <si>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</si>
  <si>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</si>
  <si>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</si>
  <si>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</si>
  <si>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</si>
  <si>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</si>
  <si>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</si>
  <si>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</si>
  <si>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</si>
  <si>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</si>
  <si>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</si>
  <si>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</si>
  <si>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</si>
  <si>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</si>
  <si>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</si>
  <si>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</si>
  <si>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</si>
  <si>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</si>
  <si>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</si>
  <si>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</si>
  <si>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</si>
  <si>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</si>
  <si>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</si>
  <si>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</si>
  <si>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</si>
  <si>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</si>
  <si>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</si>
  <si>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</si>
  <si>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</si>
  <si>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</si>
  <si>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</si>
  <si>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</si>
  <si>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</si>
  <si>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</si>
  <si>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</si>
  <si>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</si>
  <si>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</si>
  <si>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</si>
  <si>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</si>
  <si>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</si>
  <si>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</si>
  <si>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</si>
  <si>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</si>
  <si>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</si>
  <si>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</si>
  <si>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</si>
  <si>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</si>
  <si>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</si>
  <si>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</si>
  <si>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</si>
  <si>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</si>
  <si>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</si>
  <si>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</si>
  <si>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</si>
  <si>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</si>
  <si>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</si>
  <si>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</si>
  <si>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</si>
  <si>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</si>
  <si>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</si>
  <si>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</si>
  <si>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</si>
  <si>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</si>
  <si>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</si>
  <si>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</si>
  <si>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</si>
  <si>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</si>
  <si>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</si>
  <si>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</si>
  <si>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</si>
  <si>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</si>
  <si>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</si>
  <si>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</si>
  <si>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</si>
  <si>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</si>
  <si>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</si>
  <si>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</si>
  <si>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</si>
  <si>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</si>
  <si>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</si>
  <si>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</si>
  <si>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</si>
  <si>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</si>
  <si>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</si>
  <si>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</si>
  <si>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</si>
  <si>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</si>
  <si>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</si>
  <si>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</si>
  <si>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</si>
  <si>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</si>
  <si>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</si>
  <si>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</si>
  <si>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</si>
  <si>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</si>
  <si>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</si>
  <si>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</si>
  <si>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</si>
  <si>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</si>
  <si>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</si>
  <si>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</si>
  <si>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</si>
  <si>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</si>
  <si>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</si>
  <si>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</si>
  <si>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</si>
  <si>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</si>
  <si>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</si>
  <si>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</si>
  <si>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</si>
  <si>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</si>
  <si>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</si>
  <si>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</si>
  <si>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</si>
  <si>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</si>
  <si>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</si>
  <si>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</si>
  <si>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</si>
  <si>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</si>
  <si>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</si>
  <si>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</si>
  <si>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</si>
  <si>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</si>
  <si>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</si>
  <si>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</si>
  <si>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</si>
  <si>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</si>
  <si>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</si>
  <si>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</si>
  <si>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</si>
  <si>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</si>
  <si>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</si>
  <si>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</si>
  <si>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</si>
  <si>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</si>
  <si>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</si>
  <si>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</si>
  <si>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</si>
  <si>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</si>
  <si>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</si>
  <si>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</si>
  <si>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</si>
  <si>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</si>
  <si>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</si>
  <si>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</si>
  <si>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</si>
  <si>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</si>
  <si>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</si>
  <si>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</si>
  <si>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</si>
  <si>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</si>
  <si>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</si>
  <si>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</si>
  <si>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</si>
  <si>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</si>
  <si>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</si>
  <si>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</si>
  <si>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</si>
  <si>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</si>
  <si>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</si>
  <si>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</si>
  <si>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</si>
  <si>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</si>
  <si>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</si>
  <si>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</si>
  <si>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</si>
  <si>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</si>
  <si>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</si>
  <si>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</si>
  <si>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</si>
  <si>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</si>
  <si>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</si>
  <si>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</si>
  <si>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</si>
  <si>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</si>
  <si>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</si>
  <si>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</si>
  <si>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</si>
  <si>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</si>
  <si>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</si>
  <si>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</si>
  <si>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</si>
  <si>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</si>
  <si>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</si>
  <si>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</si>
  <si>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</si>
  <si>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</si>
  <si>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</si>
  <si>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</si>
  <si>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</si>
  <si>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</si>
  <si>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</si>
  <si>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</si>
  <si>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</si>
  <si>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</si>
  <si>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</si>
  <si>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</si>
  <si>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</si>
  <si>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</si>
  <si>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</si>
  <si>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</si>
  <si>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</si>
  <si>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</si>
  <si>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</si>
  <si>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</si>
  <si>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</si>
  <si>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</si>
  <si>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</si>
  <si>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</si>
  <si>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</si>
  <si>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</si>
  <si>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</si>
  <si>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</si>
  <si>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</si>
  <si>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</si>
  <si>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</si>
  <si>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</si>
  <si>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</si>
  <si>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</si>
  <si>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</si>
  <si>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</si>
  <si>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</si>
  <si>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</si>
  <si>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</si>
  <si>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</si>
  <si>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</si>
  <si>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</si>
  <si>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</si>
  <si>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</si>
  <si>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</si>
  <si>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</si>
  <si>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</si>
  <si>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</si>
  <si>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</si>
  <si>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</si>
  <si>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</si>
  <si>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</si>
  <si>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</si>
  <si>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</si>
  <si>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</si>
  <si>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</si>
  <si>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</si>
  <si>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</si>
  <si>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</si>
  <si>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</si>
  <si>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</si>
  <si>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</si>
  <si>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</si>
  <si>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</si>
  <si>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</si>
  <si>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</si>
  <si>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</si>
  <si>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</si>
  <si>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</si>
  <si>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</si>
  <si>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</si>
  <si>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</si>
  <si>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</si>
  <si>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</si>
  <si>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</si>
  <si>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</si>
  <si>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</si>
  <si>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</si>
  <si>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</si>
  <si>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</si>
  <si>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</si>
  <si>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</si>
  <si>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</si>
  <si>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</si>
  <si>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</si>
  <si>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</si>
  <si>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</si>
  <si>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</si>
  <si>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</si>
  <si>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</si>
  <si>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</si>
  <si>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</si>
  <si>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</si>
  <si>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</si>
  <si>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</si>
  <si>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</si>
  <si>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</si>
  <si>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</si>
  <si>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</si>
  <si>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</si>
  <si>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</si>
  <si>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</si>
  <si>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</si>
  <si>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</si>
  <si>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</si>
  <si>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</si>
  <si>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</si>
  <si>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</si>
  <si>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</si>
  <si>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</si>
  <si>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</si>
  <si>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</si>
  <si>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</si>
  <si>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</si>
  <si>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</si>
  <si>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</si>
  <si>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</si>
  <si>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</si>
  <si>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</si>
  <si>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</si>
  <si>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</si>
  <si>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</si>
  <si>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</si>
  <si>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</si>
  <si>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</si>
  <si>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</si>
  <si>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</si>
  <si>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</si>
  <si>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</si>
  <si>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</si>
  <si>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</si>
  <si>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</si>
  <si>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</si>
  <si>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</si>
  <si>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</si>
  <si>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</si>
  <si>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</si>
  <si>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</si>
  <si>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</si>
  <si>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</si>
  <si>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</si>
  <si>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</si>
  <si>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</si>
  <si>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</si>
  <si>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</si>
  <si>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</si>
  <si>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</si>
  <si>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</si>
  <si>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</si>
  <si>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</si>
  <si>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</si>
  <si>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</si>
  <si>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</si>
  <si>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</si>
  <si>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</si>
  <si>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</si>
  <si>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</si>
  <si>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</si>
  <si>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</si>
  <si>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</si>
  <si>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</si>
  <si>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</si>
  <si>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</si>
  <si>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</si>
  <si>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</si>
  <si>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</si>
  <si>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</si>
  <si>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</si>
  <si>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</si>
  <si>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</si>
  <si>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</si>
  <si>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</si>
  <si>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</si>
  <si>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</si>
  <si>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</si>
  <si>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</si>
  <si>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</si>
  <si>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</si>
  <si>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</si>
  <si>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</si>
  <si>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</si>
  <si>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</si>
  <si>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</si>
  <si>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</si>
  <si>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</si>
  <si>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</si>
  <si>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</si>
  <si>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</si>
  <si>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</si>
  <si>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</si>
  <si>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</si>
  <si>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</si>
  <si>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</si>
  <si>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</si>
  <si>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</si>
  <si>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</si>
  <si>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</si>
  <si>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</si>
  <si>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</si>
  <si>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</si>
  <si>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</si>
  <si>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</si>
  <si>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</si>
  <si>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</si>
  <si>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</si>
  <si>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</si>
  <si>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</si>
  <si>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</si>
  <si>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</si>
  <si>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</si>
  <si>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</si>
  <si>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</si>
  <si>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</si>
  <si>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</si>
  <si>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</si>
  <si>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</si>
  <si>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</si>
  <si>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</si>
  <si>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</si>
  <si>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</si>
  <si>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</si>
  <si>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</si>
  <si>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</si>
  <si>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</si>
  <si>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</si>
  <si>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</si>
  <si>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</si>
  <si>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</si>
  <si>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</si>
  <si>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</si>
  <si>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</si>
  <si>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</si>
  <si>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</si>
  <si>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</si>
  <si>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</si>
  <si>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</si>
  <si>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</si>
  <si>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</si>
  <si>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</si>
  <si>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</si>
  <si>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</si>
  <si>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</si>
  <si>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</si>
  <si>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</si>
  <si>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</si>
  <si>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</si>
  <si>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</si>
  <si>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</si>
  <si>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</si>
  <si>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</si>
  <si>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</si>
  <si>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</si>
  <si>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</si>
  <si>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</si>
  <si>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</si>
  <si>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</si>
  <si>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</si>
  <si>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</si>
  <si>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</si>
  <si>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</si>
  <si>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</si>
  <si>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</si>
  <si>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</si>
  <si>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</si>
  <si>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</si>
  <si>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</si>
  <si>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</si>
  <si>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</si>
  <si>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</si>
  <si>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</si>
  <si>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</si>
  <si>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</si>
  <si>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</si>
  <si>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</si>
  <si>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</si>
  <si>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</si>
  <si>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</si>
  <si>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</si>
  <si>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</si>
  <si>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</si>
  <si>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</si>
  <si>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</si>
  <si>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</si>
  <si>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</si>
  <si>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</si>
  <si>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</si>
  <si>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</si>
  <si>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</si>
  <si>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</si>
  <si>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</si>
  <si>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</si>
  <si>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</si>
  <si>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</si>
  <si>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</si>
  <si>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</si>
  <si>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</si>
  <si>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</si>
  <si>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</si>
  <si>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</si>
  <si>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</si>
  <si>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</si>
  <si>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</si>
  <si>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</si>
  <si>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</si>
  <si>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</si>
  <si>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</si>
  <si>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</si>
  <si>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</si>
  <si>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</si>
  <si>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</si>
  <si>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</si>
  <si>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</si>
  <si>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</si>
  <si>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</si>
  <si>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</si>
  <si>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</si>
  <si>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</si>
  <si>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</si>
  <si>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</si>
  <si>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</si>
  <si>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</si>
  <si>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</si>
  <si>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</si>
  <si>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</si>
  <si>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</si>
  <si>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</si>
  <si>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</si>
  <si>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</si>
  <si>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</si>
  <si>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</si>
  <si>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</si>
  <si>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</si>
  <si>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</si>
  <si>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</si>
  <si>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</si>
  <si>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</si>
  <si>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</si>
  <si>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</si>
  <si>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</si>
  <si>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</si>
  <si>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</si>
  <si>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</si>
  <si>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</si>
  <si>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</si>
  <si>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</si>
  <si>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</si>
  <si>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</si>
  <si>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</si>
  <si>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</si>
  <si>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</si>
  <si>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</si>
  <si>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</si>
  <si>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</si>
  <si>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</si>
  <si>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</si>
  <si>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</si>
  <si>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</si>
  <si>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</si>
  <si>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</si>
  <si>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</si>
  <si>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</si>
  <si>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</si>
  <si>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</si>
  <si>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</si>
  <si>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</si>
  <si>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</si>
  <si>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</si>
  <si>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</si>
  <si>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</si>
  <si>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</si>
  <si>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</si>
  <si>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</si>
  <si>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</si>
  <si>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</si>
  <si>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</si>
  <si>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</si>
  <si>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</si>
  <si>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</si>
  <si>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</si>
  <si>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</si>
  <si>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</si>
  <si>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</si>
  <si>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</si>
  <si>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</si>
  <si>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</si>
  <si>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</si>
  <si>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</si>
  <si>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</si>
  <si>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</si>
  <si>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</si>
  <si>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</si>
  <si>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</si>
  <si>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</si>
  <si>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</si>
  <si>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</si>
  <si>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</si>
  <si>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</si>
  <si>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</si>
  <si>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</si>
  <si>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</si>
  <si>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</si>
  <si>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</si>
  <si>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</si>
  <si>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</si>
  <si>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</si>
  <si>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</si>
  <si>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</si>
  <si>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</si>
  <si>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</si>
  <si>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</si>
  <si>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</si>
  <si>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</si>
  <si>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</si>
  <si>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</si>
  <si>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</si>
  <si>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</si>
  <si>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</si>
  <si>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</si>
  <si>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</si>
  <si>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</si>
  <si>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</si>
  <si>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</si>
  <si>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</si>
  <si>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</si>
  <si>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</si>
  <si>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</si>
  <si>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</si>
  <si>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</si>
  <si>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</si>
  <si>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</si>
  <si>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</si>
  <si>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</si>
  <si>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</si>
  <si>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</si>
  <si>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</si>
  <si>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</si>
  <si>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</si>
  <si>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</si>
  <si>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</si>
  <si>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</si>
  <si>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</si>
  <si>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</si>
  <si>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</si>
  <si>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</si>
  <si>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</si>
  <si>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</si>
  <si>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</si>
  <si>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</si>
  <si>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</si>
  <si>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</si>
  <si>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</si>
  <si>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</si>
  <si>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</si>
  <si>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</si>
  <si>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</si>
  <si>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</si>
  <si>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</si>
  <si>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</si>
  <si>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</si>
  <si>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</si>
  <si>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</si>
  <si>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</si>
  <si>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</si>
  <si>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</si>
  <si>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</si>
  <si>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</si>
  <si>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</si>
  <si>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</si>
  <si>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</si>
  <si>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</si>
  <si>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</si>
  <si>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</si>
  <si>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</si>
  <si>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</si>
  <si>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</si>
  <si>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</si>
  <si>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</si>
  <si>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</si>
  <si>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</si>
  <si>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</si>
  <si>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</si>
  <si>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</si>
  <si>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</si>
  <si>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</si>
  <si>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</si>
  <si>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</si>
  <si>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</si>
  <si>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</si>
  <si>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</si>
  <si>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</si>
  <si>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</si>
  <si>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</si>
  <si>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</si>
  <si>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</si>
  <si>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</si>
  <si>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</si>
  <si>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</si>
  <si>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</si>
  <si>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</si>
  <si>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</si>
  <si>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</si>
  <si>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</si>
  <si>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</si>
  <si>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</si>
  <si>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</si>
  <si>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</si>
  <si>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</si>
  <si>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</si>
  <si>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</si>
  <si>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</si>
  <si>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</si>
  <si>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</si>
  <si>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</si>
  <si>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</si>
  <si>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</si>
  <si>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</si>
  <si>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</si>
  <si>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</si>
  <si>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</si>
  <si>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</si>
  <si>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</si>
  <si>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</si>
  <si>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</si>
  <si>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</si>
  <si>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</si>
  <si>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</si>
  <si>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</si>
  <si>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</si>
  <si>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</si>
  <si>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</si>
  <si>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</si>
  <si>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</si>
  <si>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</si>
  <si>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</si>
  <si>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</si>
  <si>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</si>
  <si>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</si>
  <si>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</si>
  <si>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</si>
  <si>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</si>
  <si>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</si>
  <si>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</si>
  <si>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</si>
  <si>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</si>
  <si>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</si>
  <si>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</si>
  <si>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</si>
  <si>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</si>
  <si>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</si>
  <si>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</si>
  <si>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</si>
  <si>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</si>
  <si>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</si>
  <si>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</si>
  <si>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</si>
  <si>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</si>
  <si>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</si>
  <si>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</si>
  <si>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</si>
  <si>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</si>
  <si>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</si>
  <si>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</si>
  <si>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</si>
  <si>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</si>
  <si>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</si>
  <si>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</si>
  <si>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</si>
  <si>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</si>
  <si>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</si>
  <si>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</si>
  <si>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</si>
  <si>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</si>
  <si>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</si>
  <si>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</si>
  <si>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</si>
  <si>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</si>
  <si>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</si>
  <si>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</si>
  <si>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</si>
  <si>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</si>
  <si>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</si>
  <si>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</si>
  <si>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</si>
  <si>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</si>
  <si>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</si>
  <si>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</si>
  <si>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</si>
  <si>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</si>
  <si>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</si>
  <si>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</si>
  <si>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</si>
  <si>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</si>
  <si>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</si>
  <si>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</si>
  <si>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</si>
  <si>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</si>
  <si>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</si>
  <si>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</si>
  <si>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</si>
  <si>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</si>
  <si>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</si>
  <si>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</si>
  <si>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</si>
  <si>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</si>
  <si>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</si>
  <si>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</si>
  <si>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</si>
  <si>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</si>
  <si>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</si>
  <si>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</si>
  <si>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</si>
  <si>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</si>
  <si>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</si>
  <si>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</si>
  <si>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</si>
  <si>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</si>
  <si>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</si>
  <si>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</si>
  <si>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</si>
  <si>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</si>
  <si>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</si>
  <si>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</si>
  <si>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</si>
  <si>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</si>
  <si>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</si>
  <si>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</si>
  <si>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</si>
  <si>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</si>
  <si>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</si>
  <si>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</si>
  <si>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</si>
  <si>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</si>
  <si>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</si>
  <si>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</si>
  <si>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</si>
  <si>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</si>
  <si>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</si>
  <si>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</si>
  <si>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</si>
  <si>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</si>
  <si>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</si>
  <si>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</si>
  <si>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</si>
  <si>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</si>
  <si>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</si>
  <si>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</si>
  <si>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</si>
  <si>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</si>
  <si>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</si>
  <si>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</si>
  <si>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</si>
  <si>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</si>
  <si>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</si>
  <si>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</si>
  <si>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</si>
  <si>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</si>
  <si>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</si>
  <si>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</si>
  <si>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</si>
  <si>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</si>
  <si>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</si>
  <si>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</si>
  <si>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</si>
  <si>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</si>
  <si>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</si>
  <si>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</si>
  <si>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</si>
  <si>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</si>
  <si>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</si>
  <si>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</si>
  <si>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</si>
  <si>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</si>
  <si>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</si>
  <si>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</si>
  <si>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</si>
  <si>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</si>
  <si>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</si>
  <si>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</si>
  <si>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</si>
  <si>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</si>
  <si>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</si>
  <si>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</si>
  <si>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</si>
  <si>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</si>
  <si>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</si>
  <si>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</si>
  <si>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</si>
  <si>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</si>
  <si>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</si>
  <si>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</si>
  <si>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</si>
  <si>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</si>
  <si>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</si>
  <si>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</si>
  <si>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</si>
  <si>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</si>
  <si>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</si>
  <si>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</si>
  <si>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</si>
  <si>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</si>
  <si>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</si>
  <si>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</si>
  <si>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</si>
  <si>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</si>
  <si>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</si>
  <si>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</si>
  <si>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</si>
  <si>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</si>
  <si>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</si>
  <si>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</si>
  <si>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</si>
  <si>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</si>
  <si>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</si>
  <si>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</si>
  <si>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</si>
  <si>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</si>
  <si>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</si>
  <si>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</si>
  <si>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</si>
  <si>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</si>
  <si>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</si>
  <si>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</si>
  <si>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</si>
  <si>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</si>
  <si>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</si>
  <si>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</si>
  <si>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</si>
  <si>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</si>
  <si>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</si>
  <si>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</si>
  <si>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</si>
  <si>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</si>
  <si>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</si>
  <si>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</si>
  <si>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</si>
  <si>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</si>
  <si>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</si>
  <si>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</si>
  <si>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</si>
  <si>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</si>
  <si>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</si>
  <si>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</si>
  <si>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</si>
  <si>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</si>
  <si>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</si>
  <si>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</si>
  <si>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</si>
  <si>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</si>
  <si>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</si>
  <si>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</si>
  <si>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</si>
  <si>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</si>
  <si>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</si>
  <si>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</si>
  <si>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</si>
  <si>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</si>
  <si>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</si>
  <si>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</si>
  <si>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</si>
  <si>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</si>
  <si>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</si>
  <si>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</si>
  <si>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</si>
  <si>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</si>
  <si>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</si>
  <si>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</si>
  <si>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</si>
  <si>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</si>
  <si>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</si>
  <si>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</si>
  <si>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</si>
  <si>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</si>
  <si>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</si>
  <si>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</si>
  <si>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</si>
  <si>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</si>
  <si>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</si>
  <si>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</si>
  <si>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</si>
  <si>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</si>
  <si>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</si>
  <si>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</si>
  <si>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</si>
  <si>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</si>
  <si>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</si>
  <si>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</si>
  <si>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</si>
  <si>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</si>
  <si>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</si>
  <si>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</si>
  <si>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</si>
  <si>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</si>
  <si>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</si>
  <si>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</si>
  <si>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</si>
  <si>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</si>
  <si>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</si>
  <si>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</si>
  <si>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</si>
  <si>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</si>
  <si>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</si>
  <si>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</si>
  <si>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</si>
  <si>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</si>
  <si>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</si>
  <si>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</si>
  <si>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</si>
  <si>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</si>
  <si>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</si>
  <si>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</si>
  <si>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</si>
  <si>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</si>
  <si>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</si>
  <si>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</si>
  <si>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</si>
  <si>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</si>
  <si>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</si>
  <si>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</si>
  <si>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</si>
  <si>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</si>
  <si>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</si>
  <si>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</si>
  <si>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</si>
  <si>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</si>
  <si>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</si>
  <si>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</si>
  <si>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</si>
  <si>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</si>
  <si>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</si>
  <si>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</si>
  <si>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</si>
  <si>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</si>
  <si>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</si>
  <si>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</si>
  <si>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</si>
  <si>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</si>
  <si>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</si>
  <si>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</si>
  <si>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</si>
  <si>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</si>
  <si>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</si>
  <si>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</si>
  <si>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</si>
  <si>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</si>
  <si>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</si>
  <si>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</si>
  <si>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</si>
  <si>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</si>
  <si>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</si>
  <si>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</si>
  <si>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</si>
  <si>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</si>
  <si>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</si>
  <si>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</si>
  <si>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</si>
  <si>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</si>
  <si>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</si>
  <si>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</si>
  <si>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</si>
  <si>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</si>
  <si>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</si>
  <si>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</si>
  <si>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</si>
  <si>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</si>
  <si>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</si>
  <si>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</si>
  <si>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</si>
  <si>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</si>
  <si>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</si>
  <si>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</si>
  <si>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</si>
  <si>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</si>
  <si>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</si>
  <si>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</si>
  <si>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</si>
  <si>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</si>
  <si>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</si>
  <si>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</si>
  <si>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</si>
  <si>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</si>
  <si>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</si>
  <si>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</si>
  <si>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</si>
  <si>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</si>
  <si>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</si>
  <si>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</si>
  <si>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</si>
  <si>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</si>
  <si>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</si>
  <si>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</si>
  <si>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</si>
  <si>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</si>
  <si>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</si>
  <si>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</si>
  <si>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</si>
  <si>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</si>
  <si>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</si>
  <si>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</si>
  <si>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</si>
  <si>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</si>
  <si>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</si>
  <si>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</si>
  <si>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</si>
  <si>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</si>
  <si>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</si>
  <si>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</si>
  <si>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</si>
  <si>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</si>
  <si>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</si>
  <si>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</si>
  <si>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</si>
  <si>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</si>
  <si>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</si>
  <si>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</si>
  <si>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</si>
  <si>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</si>
  <si>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</si>
  <si>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</si>
  <si>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</si>
  <si>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</si>
  <si>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</si>
  <si>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</si>
  <si>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</si>
  <si>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</si>
  <si>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</si>
  <si>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</si>
  <si>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</si>
  <si>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</si>
  <si>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</si>
  <si>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</si>
  <si>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</si>
  <si>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</si>
  <si>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</si>
  <si>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</si>
  <si>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</si>
  <si>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</si>
  <si>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</si>
  <si>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</si>
  <si>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</si>
  <si>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</si>
  <si>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</si>
  <si>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</si>
  <si>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</si>
  <si>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</si>
  <si>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</si>
  <si>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</si>
  <si>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</si>
  <si>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</si>
  <si>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</si>
  <si>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</si>
  <si>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</si>
  <si>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</si>
  <si>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</si>
  <si>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</si>
  <si>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</si>
  <si>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</si>
  <si>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</si>
  <si>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</si>
  <si>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</si>
  <si>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</si>
  <si>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</si>
  <si>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</si>
  <si>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</si>
  <si>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</si>
  <si>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</si>
  <si>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</si>
  <si>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</si>
  <si>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</si>
  <si>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</si>
  <si>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</si>
  <si>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</si>
  <si>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</si>
  <si>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</si>
  <si>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</si>
  <si>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</si>
  <si>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</si>
  <si>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</si>
  <si>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</si>
  <si>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</si>
  <si>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</si>
  <si>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</si>
  <si>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</si>
  <si>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</si>
  <si>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</si>
  <si>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</si>
  <si>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</si>
  <si>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</si>
  <si>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</si>
  <si>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</si>
  <si>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</si>
  <si>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</si>
  <si>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</si>
  <si>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</si>
  <si>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</si>
  <si>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</si>
  <si>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</si>
  <si>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</si>
  <si>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</si>
  <si>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</si>
  <si>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</si>
  <si>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</si>
  <si>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</si>
  <si>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</si>
  <si>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</si>
  <si>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</si>
  <si>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</si>
  <si>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</si>
  <si>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</si>
  <si>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</si>
  <si>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</si>
  <si>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</si>
  <si>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</si>
  <si>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</si>
  <si>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</si>
  <si>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</si>
  <si>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</si>
  <si>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</si>
  <si>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</si>
  <si>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</si>
  <si>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</si>
  <si>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</si>
  <si>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</si>
  <si>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</si>
  <si>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</si>
  <si>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</si>
  <si>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</si>
  <si>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</si>
  <si>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</si>
  <si>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</si>
  <si>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</si>
  <si>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</si>
  <si>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</si>
  <si>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</si>
  <si>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</si>
  <si>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</si>
  <si>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</si>
  <si>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</si>
  <si>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</si>
  <si>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</si>
  <si>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</si>
  <si>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</si>
  <si>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</si>
  <si>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</si>
  <si>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</si>
  <si>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</si>
  <si>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</si>
  <si>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</si>
  <si>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</si>
  <si>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</si>
  <si>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</si>
  <si>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</si>
  <si>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</si>
  <si>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</si>
  <si>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</si>
  <si>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</si>
  <si>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</si>
  <si>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</si>
  <si>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</si>
  <si>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</si>
  <si>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</si>
  <si>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</si>
  <si>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</si>
  <si>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</si>
  <si>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</si>
  <si>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</si>
  <si>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</si>
  <si>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</si>
  <si>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</si>
  <si>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</si>
  <si>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</si>
  <si>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</si>
  <si>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</si>
  <si>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</si>
  <si>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</si>
  <si>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</si>
  <si>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</si>
  <si>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</si>
  <si>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</si>
  <si>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</si>
  <si>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</si>
  <si>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</si>
  <si>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</si>
  <si>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</si>
  <si>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</si>
  <si>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</si>
  <si>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</si>
  <si>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</si>
  <si>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</si>
  <si>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</si>
  <si>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</si>
  <si>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</si>
  <si>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</si>
  <si>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</si>
  <si>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</si>
  <si>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</si>
  <si>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</si>
  <si>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</si>
  <si>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</si>
  <si>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</si>
  <si>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</si>
  <si>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</si>
  <si>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</si>
  <si>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</si>
  <si>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</si>
  <si>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</si>
  <si>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</si>
  <si>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</si>
  <si>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</si>
  <si>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</si>
  <si>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</si>
  <si>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</si>
  <si>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</si>
  <si>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</si>
  <si>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</si>
  <si>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</si>
  <si>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</si>
  <si>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</si>
  <si>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</si>
  <si>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</si>
  <si>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</si>
  <si>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</si>
  <si>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</si>
  <si>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</si>
  <si>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</si>
  <si>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</si>
  <si>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</si>
  <si>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</si>
  <si>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</si>
  <si>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</si>
  <si>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</si>
  <si>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</si>
  <si>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</si>
  <si>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</si>
  <si>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</si>
  <si>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</si>
  <si>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</si>
  <si>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</si>
  <si>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</si>
  <si>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</si>
  <si>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</si>
  <si>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</si>
  <si>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</si>
  <si>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</si>
  <si>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</si>
  <si>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</si>
  <si>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</si>
  <si>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</si>
  <si>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</si>
  <si>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</si>
  <si>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</si>
  <si>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</si>
  <si>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</si>
  <si>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</si>
  <si>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</si>
  <si>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</si>
  <si>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</si>
  <si>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</si>
  <si>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</si>
  <si>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</si>
  <si>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</si>
  <si>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</si>
  <si>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</si>
  <si>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</si>
  <si>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</si>
  <si>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</si>
  <si>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</si>
  <si>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</si>
  <si>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</si>
  <si>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</si>
  <si>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</si>
  <si>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</si>
  <si>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</si>
  <si>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</si>
  <si>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</si>
  <si>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</si>
  <si>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</si>
  <si>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</si>
  <si>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</si>
  <si>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</si>
  <si>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</si>
  <si>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</si>
  <si>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</si>
  <si>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</si>
  <si>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</si>
  <si>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</si>
  <si>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</si>
  <si>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</si>
  <si>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</si>
  <si>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</si>
  <si>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</si>
  <si>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</si>
  <si>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</si>
  <si>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</si>
  <si>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</si>
  <si>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</si>
  <si>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</si>
  <si>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</si>
  <si>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</si>
  <si>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</si>
  <si>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</si>
  <si>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</si>
  <si>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</si>
  <si>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</si>
  <si>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</si>
  <si>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</si>
  <si>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</si>
  <si>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</si>
  <si>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</si>
  <si>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</si>
  <si>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</si>
  <si>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</si>
  <si>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</si>
  <si>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</si>
  <si>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</si>
  <si>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</si>
  <si>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</si>
  <si>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</si>
  <si>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</si>
  <si>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</si>
  <si>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</si>
  <si>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</si>
  <si>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</si>
  <si>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</si>
  <si>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</si>
  <si>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</si>
  <si>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</si>
  <si>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</si>
  <si>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</si>
  <si>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</si>
  <si>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</si>
  <si>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</si>
  <si>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</si>
  <si>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</si>
  <si>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</si>
  <si>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</si>
  <si>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</si>
  <si>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</si>
  <si>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</si>
  <si>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</si>
  <si>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</si>
  <si>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</si>
  <si>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</si>
  <si>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</si>
  <si>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</si>
  <si>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</si>
  <si>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</si>
  <si>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</si>
  <si>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</si>
  <si>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</si>
  <si>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</si>
  <si>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</si>
  <si>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</si>
  <si>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</si>
  <si>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</si>
  <si>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</si>
  <si>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</si>
  <si>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</si>
  <si>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</si>
  <si>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</si>
  <si>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</si>
  <si>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</si>
  <si>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</si>
  <si>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</si>
  <si>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</si>
  <si>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</si>
  <si>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</si>
  <si>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</si>
  <si>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</si>
  <si>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</si>
  <si>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</si>
  <si>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</si>
  <si>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</si>
  <si>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</si>
  <si>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</si>
  <si>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</si>
  <si>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</si>
  <si>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</si>
  <si>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</si>
  <si>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</si>
  <si>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</si>
  <si>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</si>
  <si>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</si>
  <si>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</si>
  <si>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</si>
  <si>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</si>
  <si>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</si>
  <si>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</si>
  <si>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</si>
  <si>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</si>
  <si>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</si>
  <si>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</si>
  <si>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</si>
  <si>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</si>
  <si>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</si>
  <si>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</si>
  <si>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</si>
  <si>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</si>
  <si>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</si>
  <si>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</si>
  <si>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</si>
  <si>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</si>
  <si>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</si>
  <si>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</si>
  <si>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</si>
  <si>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</si>
  <si>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</si>
  <si>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</si>
  <si>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</si>
  <si>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</si>
  <si>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</si>
  <si>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</si>
  <si>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</si>
  <si>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</si>
  <si>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</si>
  <si>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</si>
  <si>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</si>
  <si>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</si>
  <si>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</si>
  <si>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</si>
  <si>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</si>
  <si>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</si>
  <si>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</si>
  <si>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</si>
  <si>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</si>
  <si>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</si>
  <si>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</si>
  <si>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</si>
  <si>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</si>
  <si>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</si>
  <si>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</si>
  <si>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</si>
  <si>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</si>
  <si>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</si>
  <si>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</si>
  <si>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</si>
  <si>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</si>
  <si>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</si>
  <si>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</si>
  <si>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</si>
  <si>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</si>
  <si>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</si>
  <si>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</si>
  <si>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</si>
  <si>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</si>
  <si>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</si>
  <si>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</si>
  <si>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</si>
  <si>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</si>
  <si>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</si>
  <si>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</si>
  <si>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</si>
  <si>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</si>
  <si>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</si>
  <si>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</si>
  <si>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</si>
  <si>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</si>
  <si>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</si>
  <si>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</si>
  <si>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</si>
  <si>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</si>
  <si>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</si>
  <si>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</si>
  <si>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</si>
  <si>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</si>
  <si>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</si>
  <si>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</si>
  <si>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</si>
  <si>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</si>
  <si>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</si>
  <si>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</si>
  <si>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</si>
  <si>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</si>
  <si>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</si>
  <si>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</si>
  <si>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</si>
  <si>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</si>
  <si>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</si>
  <si>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</si>
  <si>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</si>
  <si>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</si>
  <si>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</si>
  <si>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</si>
  <si>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</si>
  <si>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</si>
  <si>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</si>
  <si>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</si>
  <si>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</si>
  <si>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</si>
  <si>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</si>
  <si>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</si>
  <si>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</si>
  <si>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</si>
  <si>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</si>
  <si>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</si>
  <si>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</si>
  <si>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</si>
  <si>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</si>
  <si>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</si>
  <si>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</si>
  <si>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</si>
  <si>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</si>
  <si>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</si>
  <si>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</si>
  <si>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</si>
  <si>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</si>
  <si>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</si>
  <si>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</si>
  <si>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</si>
  <si>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</si>
  <si>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</si>
  <si>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</si>
  <si>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</si>
  <si>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</si>
  <si>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</si>
  <si>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</si>
  <si>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</si>
  <si>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</si>
  <si>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</si>
  <si>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</si>
  <si>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</si>
  <si>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</si>
  <si>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</si>
  <si>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</si>
  <si>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</si>
  <si>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</si>
  <si>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</si>
  <si>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</si>
  <si>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</si>
  <si>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</si>
  <si>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</si>
  <si>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</si>
  <si>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</si>
  <si>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</si>
  <si>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</si>
  <si>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</si>
  <si>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</si>
  <si>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</si>
  <si>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</si>
  <si>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</si>
  <si>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</si>
  <si>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</si>
  <si>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</si>
  <si>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</si>
  <si>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</si>
  <si>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</si>
  <si>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</si>
  <si>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</si>
  <si>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</si>
  <si>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</si>
  <si>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</si>
  <si>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</si>
  <si>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</si>
  <si>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</si>
  <si>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</si>
  <si>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</si>
  <si>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</si>
  <si>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</si>
  <si>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</si>
  <si>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</si>
  <si>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</si>
  <si>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</si>
  <si>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</si>
  <si>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</si>
  <si>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</si>
  <si>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</si>
  <si>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</si>
  <si>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</si>
  <si>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</si>
  <si>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</si>
  <si>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</si>
  <si>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</si>
  <si>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</si>
  <si>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</si>
  <si>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</si>
  <si>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</si>
  <si>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</si>
  <si>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</si>
  <si>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</si>
  <si>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</si>
  <si>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</si>
  <si>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</si>
  <si>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</si>
  <si>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</si>
  <si>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</si>
  <si>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</si>
  <si>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</si>
  <si>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</si>
  <si>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</si>
  <si>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</si>
  <si>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</si>
  <si>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</si>
  <si>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</si>
  <si>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</si>
  <si>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</si>
  <si>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</si>
  <si>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</si>
  <si>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</si>
  <si>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</si>
  <si>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</si>
  <si>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</si>
  <si>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</si>
  <si>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</si>
  <si>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</si>
  <si>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</si>
  <si>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</si>
  <si>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</si>
  <si>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</si>
  <si>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</si>
  <si>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</si>
  <si>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</si>
  <si>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</si>
  <si>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</si>
  <si>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</si>
  <si>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</si>
  <si>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</si>
  <si>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</si>
  <si>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</si>
  <si>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</si>
  <si>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</si>
  <si>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</si>
  <si>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</si>
  <si>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</si>
  <si>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</si>
  <si>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</si>
  <si>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</si>
  <si>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</si>
  <si>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</si>
  <si>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</si>
  <si>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</si>
  <si>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</si>
  <si>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</si>
  <si>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</si>
  <si>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</si>
  <si>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</si>
  <si>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</si>
  <si>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</si>
  <si>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</si>
  <si>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</si>
  <si>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</si>
  <si>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</si>
  <si>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</si>
  <si>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</si>
  <si>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</si>
  <si>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</si>
  <si>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</si>
  <si>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</si>
  <si>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</si>
  <si>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</si>
  <si>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</si>
  <si>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</si>
  <si>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</si>
  <si>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</si>
  <si>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</si>
  <si>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</si>
  <si>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</si>
  <si>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</si>
  <si>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</si>
  <si>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</si>
  <si>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</si>
  <si>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</si>
  <si>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</si>
  <si>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</si>
  <si>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</si>
  <si>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</si>
  <si>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</si>
  <si>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</si>
  <si>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</si>
  <si>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</si>
  <si>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</si>
  <si>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</si>
  <si>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</si>
  <si>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</si>
  <si>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</si>
  <si>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</si>
  <si>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</si>
  <si>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</si>
  <si>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</si>
  <si>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</si>
  <si>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</si>
  <si>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</si>
  <si>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</si>
  <si>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</si>
  <si>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</si>
  <si>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</si>
  <si>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</si>
  <si>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</si>
  <si>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</si>
  <si>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</si>
  <si>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</si>
  <si>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</si>
  <si>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</si>
  <si>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</si>
  <si>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</si>
  <si>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</si>
  <si>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</si>
  <si>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</si>
  <si>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</si>
  <si>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</si>
  <si>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</si>
  <si>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</si>
  <si>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</si>
  <si>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</si>
  <si>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</si>
  <si>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</si>
  <si>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</si>
  <si>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</si>
  <si>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</si>
  <si>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</si>
  <si>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</si>
  <si>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</si>
  <si>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</si>
  <si>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</si>
  <si>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</si>
  <si>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</si>
  <si>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</si>
  <si>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</si>
  <si>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</si>
  <si>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</si>
  <si>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</si>
  <si>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</si>
  <si>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</si>
  <si>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</si>
  <si>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</si>
  <si>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</si>
  <si>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</si>
  <si>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</si>
  <si>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</si>
  <si>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</si>
  <si>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</si>
  <si>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</si>
  <si>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</si>
  <si>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</si>
  <si>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</si>
  <si>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</si>
  <si>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</si>
  <si>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</si>
  <si>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</si>
  <si>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</si>
  <si>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</si>
  <si>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</si>
  <si>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</si>
  <si>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</si>
  <si>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</si>
  <si>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</si>
  <si>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</si>
  <si>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</si>
  <si>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</si>
  <si>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</si>
  <si>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</si>
  <si>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</si>
  <si>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</si>
  <si>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</si>
  <si>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</si>
  <si>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</si>
  <si>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</si>
  <si>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</si>
  <si>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</si>
  <si>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</si>
  <si>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</si>
  <si>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</si>
  <si>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</si>
  <si>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</si>
  <si>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</si>
  <si>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</si>
  <si>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</si>
  <si>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</si>
  <si>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</si>
  <si>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</si>
  <si>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</si>
  <si>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</si>
  <si>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</si>
  <si>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</si>
  <si>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</si>
  <si>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</si>
  <si>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</si>
  <si>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</si>
  <si>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</si>
  <si>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</si>
  <si>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</si>
  <si>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</si>
  <si>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</si>
  <si>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</si>
  <si>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</si>
  <si>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</si>
  <si>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</si>
  <si>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</si>
  <si>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</si>
  <si>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</si>
  <si>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</si>
  <si>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</si>
  <si>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</si>
  <si>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</si>
  <si>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</si>
  <si>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</si>
  <si>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</si>
  <si>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</si>
  <si>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</si>
  <si>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</si>
  <si>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</si>
  <si>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</si>
  <si>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</si>
  <si>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</si>
  <si>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</si>
  <si>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</si>
  <si>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</si>
  <si>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</si>
  <si>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</si>
  <si>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</si>
  <si>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</si>
  <si>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</si>
  <si>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</si>
  <si>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</si>
  <si>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</si>
  <si>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</si>
  <si>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</si>
  <si>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</si>
  <si>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</si>
  <si>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</si>
  <si>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</si>
  <si>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</si>
  <si>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</si>
  <si>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</si>
  <si>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</si>
  <si>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</si>
  <si>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</si>
  <si>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</si>
  <si>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</si>
  <si>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</si>
  <si>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</si>
  <si>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</si>
  <si>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</si>
  <si>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</si>
  <si>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</si>
  <si>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</si>
  <si>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</si>
  <si>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</si>
  <si>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</si>
  <si>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</si>
  <si>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</si>
  <si>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</si>
  <si>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</si>
  <si>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</si>
  <si>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</si>
  <si>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</si>
  <si>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</si>
  <si>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</si>
  <si>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</si>
  <si>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</si>
  <si>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</si>
  <si>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</si>
  <si>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</si>
  <si>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</si>
  <si>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</si>
  <si>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</si>
  <si>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</si>
  <si>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</si>
  <si>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</si>
  <si>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</si>
  <si>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</si>
  <si>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</si>
  <si>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</si>
  <si>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</si>
  <si>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</si>
  <si>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</si>
  <si>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</si>
  <si>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</si>
  <si>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</si>
  <si>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</si>
  <si>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</si>
  <si>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</si>
  <si>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</si>
  <si>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</si>
  <si>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</si>
  <si>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</si>
  <si>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</si>
  <si>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</si>
  <si>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</si>
  <si>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</si>
  <si>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</si>
  <si>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</si>
  <si>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</si>
  <si>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</si>
  <si>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</si>
  <si>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</si>
  <si>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</si>
  <si>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</si>
  <si>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</si>
  <si>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</si>
  <si>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</si>
  <si>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</si>
  <si>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</si>
  <si>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</si>
  <si>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</si>
  <si>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</si>
  <si>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</si>
  <si>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</si>
  <si>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</si>
  <si>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</si>
  <si>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</si>
  <si>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</si>
  <si>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</si>
  <si>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</si>
  <si>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</si>
  <si>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</si>
  <si>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</si>
  <si>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</si>
  <si>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</si>
  <si>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</si>
  <si>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</si>
  <si>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</si>
  <si>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</si>
  <si>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</si>
  <si>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</si>
  <si>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</si>
  <si>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</si>
  <si>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</si>
  <si>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</si>
  <si>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</si>
  <si>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</si>
  <si>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</si>
  <si>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</si>
  <si>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</si>
  <si>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</si>
  <si>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</si>
  <si>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</si>
  <si>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</si>
  <si>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</si>
  <si>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</si>
  <si>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</si>
  <si>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</si>
  <si>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</si>
  <si>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</si>
  <si>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</si>
  <si>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</si>
  <si>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</si>
  <si>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</si>
  <si>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</si>
  <si>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</si>
  <si>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</si>
  <si>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</si>
  <si>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</si>
  <si>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</si>
  <si>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</si>
  <si>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</si>
  <si>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</si>
  <si>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</si>
  <si>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</si>
  <si>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</si>
  <si>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</si>
  <si>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</si>
  <si>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</si>
  <si>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</si>
  <si>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</si>
  <si>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</si>
  <si>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</si>
  <si>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</si>
  <si>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</si>
  <si>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</si>
  <si>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</si>
  <si>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</si>
  <si>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</si>
  <si>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</si>
  <si>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</si>
  <si>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</si>
  <si>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</si>
  <si>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</si>
  <si>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</si>
  <si>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</si>
  <si>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</si>
  <si>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</si>
  <si>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</si>
  <si>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</si>
  <si>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</si>
  <si>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</si>
  <si>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</si>
  <si>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</si>
  <si>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</si>
  <si>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</si>
  <si>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</si>
  <si>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</si>
  <si>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</si>
  <si>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</si>
  <si>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</si>
  <si>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</si>
  <si>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</si>
  <si>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</si>
  <si>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</si>
  <si>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</si>
  <si>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</si>
  <si>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</si>
  <si>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</si>
  <si>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</si>
  <si>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</si>
  <si>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</si>
  <si>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</si>
  <si>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</si>
  <si>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</si>
  <si>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</si>
  <si>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</si>
  <si>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</si>
  <si>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</si>
  <si>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</si>
  <si>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</si>
  <si>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</si>
  <si>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</si>
  <si>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</si>
  <si>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</si>
  <si>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</si>
  <si>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</si>
  <si>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</si>
  <si>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</si>
  <si>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</si>
  <si>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</si>
  <si>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</si>
  <si>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</si>
  <si>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</si>
  <si>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</si>
  <si>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</si>
  <si>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</si>
  <si>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</si>
  <si>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</si>
  <si>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</si>
  <si>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</si>
  <si>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</si>
  <si>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</si>
  <si>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</si>
  <si>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</si>
  <si>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</si>
  <si>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</si>
  <si>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</si>
  <si>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</si>
  <si>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</si>
  <si>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</si>
  <si>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</si>
  <si>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</si>
  <si>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</si>
  <si>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</si>
  <si>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</si>
  <si>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</si>
  <si>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</si>
  <si>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</si>
  <si>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</si>
  <si>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</si>
  <si>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</si>
  <si>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</si>
  <si>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</si>
  <si>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</si>
  <si>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</si>
  <si>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</si>
  <si>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</si>
  <si>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</si>
  <si>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</si>
  <si>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</si>
  <si>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</si>
  <si>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</si>
  <si>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</si>
  <si>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</si>
  <si>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</si>
  <si>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</si>
  <si>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</si>
  <si>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</si>
  <si>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</si>
  <si>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</si>
  <si>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</si>
  <si>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</si>
  <si>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</si>
  <si>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</si>
  <si>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</si>
  <si>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</si>
  <si>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</si>
  <si>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</si>
  <si>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</si>
  <si>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</si>
  <si>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</si>
  <si>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</si>
  <si>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</si>
  <si>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</si>
  <si>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</si>
  <si>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</si>
  <si>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</si>
  <si>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</si>
  <si>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</si>
  <si>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</si>
  <si>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</si>
  <si>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</si>
  <si>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</si>
  <si>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</si>
  <si>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</si>
  <si>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</si>
  <si>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</si>
  <si>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</si>
  <si>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</si>
  <si>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</si>
  <si>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</si>
  <si>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</si>
  <si>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</si>
  <si>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</si>
  <si>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</si>
  <si>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</si>
  <si>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</si>
  <si>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</si>
  <si>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</si>
  <si>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</si>
  <si>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</si>
  <si>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</si>
  <si>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</si>
  <si>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</si>
  <si>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</si>
  <si>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</si>
  <si>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</si>
  <si>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</si>
  <si>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</si>
  <si>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</si>
  <si>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</si>
  <si>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</si>
  <si>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</si>
  <si>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</si>
  <si>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</si>
  <si>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</si>
  <si>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</si>
  <si>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</si>
  <si>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</si>
  <si>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</si>
  <si>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</si>
  <si>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</si>
  <si>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</si>
  <si>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</si>
  <si>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</si>
  <si>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</si>
  <si>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</si>
  <si>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</si>
  <si>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</si>
  <si>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</si>
  <si>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</si>
  <si>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</si>
  <si>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</si>
  <si>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</si>
  <si>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</si>
  <si>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</si>
  <si>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</si>
  <si>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</si>
  <si>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</si>
  <si>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</si>
  <si>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</si>
  <si>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</si>
  <si>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</si>
  <si>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</si>
  <si>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</si>
  <si>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</si>
  <si>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</si>
  <si>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</si>
  <si>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</si>
  <si>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</si>
  <si>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</si>
  <si>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</si>
  <si>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</si>
  <si>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</si>
  <si>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</si>
  <si>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</si>
  <si>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</si>
  <si>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</si>
  <si>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</si>
  <si>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</si>
  <si>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</si>
  <si>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</si>
  <si>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</si>
  <si>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</si>
  <si>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</si>
  <si>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</si>
  <si>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</si>
  <si>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</si>
  <si>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</si>
  <si>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</si>
  <si>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</si>
  <si>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</si>
  <si>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</si>
  <si>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</si>
  <si>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</si>
  <si>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</si>
  <si>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</si>
  <si>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</si>
  <si>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</si>
  <si>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</si>
  <si>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</si>
  <si>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</si>
  <si>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</si>
  <si>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</si>
  <si>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</si>
  <si>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</si>
  <si>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</si>
  <si>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</si>
  <si>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</si>
  <si>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</si>
  <si>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</si>
  <si>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</si>
  <si>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</si>
  <si>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</si>
  <si>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</si>
  <si>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</si>
  <si>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</si>
  <si>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</si>
  <si>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</si>
  <si>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</si>
  <si>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</si>
  <si>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</si>
  <si>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</si>
  <si>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</si>
  <si>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</si>
  <si>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</si>
  <si>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</si>
  <si>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</si>
  <si>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</si>
  <si>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</si>
  <si>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</si>
  <si>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</si>
  <si>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</si>
  <si>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</si>
  <si>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</si>
  <si>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</si>
  <si>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</si>
  <si>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</si>
  <si>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</si>
  <si>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</si>
  <si>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</si>
  <si>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</si>
  <si>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</si>
  <si>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</si>
  <si>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</si>
  <si>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</si>
  <si>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</si>
  <si>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</si>
  <si>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</si>
  <si>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</si>
  <si>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</si>
  <si>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</si>
  <si>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</si>
  <si>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</si>
  <si>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</si>
  <si>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</si>
  <si>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</si>
  <si>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</si>
  <si>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</si>
  <si>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</si>
  <si>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</si>
  <si>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</si>
  <si>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</si>
  <si>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</si>
  <si>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</si>
  <si>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</si>
  <si>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</si>
  <si>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</si>
  <si>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</si>
  <si>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</si>
  <si>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</si>
  <si>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</si>
  <si>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</si>
  <si>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</si>
  <si>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</si>
  <si>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</si>
  <si>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</si>
  <si>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</si>
  <si>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</si>
  <si>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</si>
  <si>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</si>
  <si>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</si>
  <si>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</si>
  <si>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</si>
  <si>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</si>
  <si>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</si>
  <si>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</si>
  <si>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</si>
  <si>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</si>
  <si>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</si>
  <si>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</si>
  <si>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</si>
  <si>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</si>
  <si>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</si>
  <si>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</si>
  <si>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</si>
  <si>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</si>
  <si>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</si>
  <si>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</si>
  <si>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</si>
  <si>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</si>
  <si>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</si>
  <si>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</si>
  <si>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</si>
  <si>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</si>
  <si>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</si>
  <si>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</si>
  <si>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</si>
  <si>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</si>
  <si>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</si>
  <si>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</si>
  <si>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</si>
  <si>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</si>
  <si>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</si>
  <si>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</si>
  <si>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</si>
  <si>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</si>
  <si>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</si>
  <si>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</si>
  <si>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</si>
  <si>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</si>
  <si>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</si>
  <si>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</si>
  <si>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</si>
  <si>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</si>
  <si>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</si>
  <si>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</si>
  <si>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</si>
  <si>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</si>
  <si>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</si>
  <si>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</si>
  <si>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</si>
  <si>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</si>
  <si>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</si>
  <si>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</si>
  <si>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</si>
  <si>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</si>
  <si>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</si>
  <si>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</si>
  <si>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</si>
  <si>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</si>
  <si>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</si>
  <si>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</si>
  <si>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</si>
  <si>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</si>
  <si>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</si>
  <si>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</si>
  <si>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</si>
  <si>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</si>
  <si>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</si>
  <si>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</si>
  <si>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</si>
  <si>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</si>
  <si>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</si>
  <si>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</si>
  <si>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</si>
  <si>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</si>
  <si>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</si>
  <si>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</si>
  <si>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</si>
  <si>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</si>
  <si>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</si>
  <si>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</si>
  <si>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</si>
  <si>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</si>
  <si>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</si>
  <si>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</si>
  <si>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</si>
  <si>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</si>
  <si>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</si>
  <si>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</si>
  <si>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</si>
  <si>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</si>
  <si>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</si>
  <si>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</si>
  <si>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</si>
  <si>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</si>
  <si>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</si>
  <si>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</si>
  <si>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</si>
  <si>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</si>
  <si>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</si>
  <si>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</si>
  <si>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</si>
  <si>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</si>
  <si>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</si>
  <si>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</si>
  <si>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</si>
  <si>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</si>
  <si>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</si>
  <si>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</si>
  <si>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</si>
  <si>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</si>
  <si>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</si>
  <si>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</si>
  <si>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</si>
  <si>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</si>
  <si>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</si>
  <si>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</si>
  <si>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</si>
  <si>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</si>
  <si>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</si>
  <si>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</si>
  <si>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</si>
  <si>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</si>
  <si>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</si>
  <si>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</si>
  <si>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</si>
  <si>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</si>
  <si>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</si>
  <si>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</si>
  <si>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</si>
  <si>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</si>
  <si>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</si>
  <si>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</si>
  <si>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</si>
  <si>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</si>
  <si>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</si>
  <si>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</si>
  <si>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</si>
  <si>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</si>
  <si>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</si>
  <si>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</si>
  <si>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</si>
  <si>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</si>
  <si>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</si>
  <si>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</si>
  <si>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</si>
  <si>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</si>
  <si>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</si>
  <si>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</si>
  <si>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</si>
  <si>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</si>
  <si>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</si>
  <si>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</si>
  <si>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</si>
  <si>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</si>
  <si>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</si>
  <si>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</si>
  <si>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</si>
  <si>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</si>
  <si>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</si>
  <si>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</si>
  <si>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</si>
  <si>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</si>
  <si>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</si>
  <si>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</si>
  <si>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</si>
  <si>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</si>
  <si>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</si>
  <si>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</si>
  <si>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</si>
  <si>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</si>
  <si>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</si>
  <si>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</si>
  <si>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</si>
  <si>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</si>
  <si>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</si>
  <si>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</si>
  <si>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</si>
  <si>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</si>
  <si>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</si>
  <si>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</si>
  <si>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</si>
  <si>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</si>
  <si>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</si>
  <si>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</si>
  <si>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</si>
  <si>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</si>
  <si>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</si>
  <si>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</si>
  <si>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</si>
  <si>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</si>
  <si>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</si>
  <si>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</si>
  <si>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</si>
  <si>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</si>
  <si>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</si>
  <si>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</si>
  <si>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</si>
  <si>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</si>
  <si>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</si>
  <si>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</si>
  <si>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</si>
  <si>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</si>
  <si>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</si>
  <si>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</si>
  <si>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</si>
  <si>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</si>
  <si>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</si>
  <si>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</si>
  <si>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</si>
  <si>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</si>
  <si>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</si>
  <si>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</si>
  <si>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</si>
  <si>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</si>
  <si>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</si>
  <si>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</si>
  <si>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</si>
  <si>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</si>
  <si>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</si>
  <si>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</si>
  <si>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</si>
  <si>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</si>
  <si>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</si>
  <si>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</si>
  <si>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</si>
  <si>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</si>
  <si>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</si>
  <si>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</si>
  <si>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</si>
  <si>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</si>
  <si>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</si>
  <si>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</si>
  <si>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</si>
  <si>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</si>
  <si>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</si>
  <si>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</si>
  <si>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</si>
  <si>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</si>
  <si>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</si>
  <si>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</si>
  <si>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</si>
  <si>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</si>
  <si>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</si>
  <si>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</si>
  <si>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</si>
  <si>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</si>
  <si>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</si>
  <si>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</si>
  <si>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</si>
  <si>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</si>
  <si>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</si>
  <si>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</si>
  <si>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</si>
  <si>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</si>
  <si>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</si>
  <si>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</si>
  <si>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</si>
  <si>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</si>
  <si>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</si>
  <si>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</si>
  <si>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</si>
  <si>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</si>
  <si>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</si>
  <si>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</si>
  <si>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</si>
  <si>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</si>
  <si>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</si>
  <si>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</si>
  <si>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</si>
  <si>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</si>
  <si>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</si>
  <si>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</si>
  <si>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</si>
  <si>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</si>
  <si>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</si>
  <si>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</si>
  <si>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</si>
  <si>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</si>
  <si>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</si>
  <si>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</si>
  <si>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</si>
  <si>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</si>
  <si>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</si>
  <si>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</si>
  <si>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</si>
  <si>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</si>
  <si>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</si>
  <si>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</si>
  <si>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</si>
  <si>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</si>
  <si>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</si>
  <si>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</si>
  <si>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</si>
  <si>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</si>
  <si>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</si>
  <si>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</si>
  <si>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</si>
  <si>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</si>
  <si>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</si>
  <si>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</si>
  <si>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</si>
  <si>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</si>
  <si>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</si>
  <si>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</si>
  <si>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</si>
  <si>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</si>
  <si>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</si>
  <si>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</si>
  <si>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</si>
  <si>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</si>
  <si>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</si>
  <si>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</si>
  <si>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</si>
  <si>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</si>
  <si>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</si>
  <si>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</si>
  <si>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</si>
  <si>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</si>
  <si>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</si>
  <si>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</si>
  <si>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</si>
  <si>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</si>
  <si>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</si>
  <si>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</si>
  <si>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</si>
  <si>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</si>
  <si>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</si>
  <si>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</si>
  <si>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</si>
  <si>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</si>
  <si>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</si>
  <si>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</si>
  <si>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</si>
  <si>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</si>
  <si>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</si>
  <si>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</si>
  <si>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</si>
  <si>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</si>
  <si>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</si>
  <si>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</si>
  <si>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</si>
  <si>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</si>
  <si>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</si>
  <si>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</si>
  <si>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</si>
  <si>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</si>
  <si>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</si>
  <si>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</si>
  <si>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</si>
  <si>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</si>
  <si>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</si>
  <si>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</si>
  <si>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</si>
  <si>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</si>
  <si>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</si>
  <si>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</si>
  <si>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</si>
  <si>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</si>
  <si>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</si>
  <si>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</si>
  <si>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</si>
  <si>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</si>
  <si>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</si>
  <si>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</si>
  <si>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</si>
  <si>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</si>
  <si>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</si>
  <si>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</si>
  <si>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</si>
  <si>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</si>
  <si>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</si>
  <si>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</si>
  <si>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</si>
  <si>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</si>
  <si>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</si>
  <si>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</si>
  <si>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</si>
  <si>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</si>
  <si>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</si>
  <si>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</si>
  <si>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</si>
  <si>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</si>
  <si>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</si>
  <si>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</si>
  <si>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</si>
  <si>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</si>
  <si>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</si>
  <si>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</si>
  <si>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</si>
  <si>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</si>
  <si>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</si>
  <si>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</si>
  <si>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</si>
  <si>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</si>
  <si>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</si>
  <si>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</si>
  <si>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</si>
  <si>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</si>
  <si>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</si>
  <si>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</si>
  <si>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</si>
  <si>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</si>
  <si>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</si>
  <si>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</si>
  <si>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</si>
  <si>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</si>
  <si>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</si>
  <si>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</si>
  <si>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</si>
  <si>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</si>
  <si>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</si>
  <si>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</si>
  <si>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</si>
  <si>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</si>
  <si>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</si>
  <si>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</si>
  <si>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</si>
  <si>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</si>
  <si>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</si>
  <si>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</si>
  <si>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</si>
  <si>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</si>
  <si>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</si>
  <si>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</si>
  <si>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</si>
  <si>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</si>
  <si>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</si>
  <si>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</si>
  <si>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</si>
  <si>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</si>
  <si>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</si>
  <si>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</si>
  <si>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</si>
  <si>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</si>
  <si>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</si>
  <si>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</si>
  <si>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</si>
  <si>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</si>
  <si>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</si>
  <si>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</si>
  <si>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</si>
  <si>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</si>
  <si>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</si>
  <si>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</si>
  <si>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</si>
  <si>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</si>
  <si>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</si>
  <si>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</si>
  <si>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</si>
  <si>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</si>
  <si>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</si>
  <si>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</si>
  <si>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</si>
  <si>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</si>
  <si>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</si>
  <si>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</si>
  <si>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</si>
  <si>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</si>
  <si>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</si>
  <si>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</si>
  <si>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</si>
  <si>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</si>
  <si>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</si>
  <si>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</si>
  <si>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</si>
  <si>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</si>
  <si>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</si>
  <si>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</si>
  <si>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</si>
  <si>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</si>
  <si>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</si>
  <si>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</si>
  <si>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</si>
  <si>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</si>
  <si>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</si>
  <si>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</si>
  <si>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</si>
  <si>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</si>
  <si>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</si>
  <si>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</si>
  <si>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</si>
  <si>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</si>
  <si>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</si>
  <si>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</si>
  <si>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</si>
  <si>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</si>
  <si>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</si>
  <si>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</si>
  <si>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</si>
  <si>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</si>
  <si>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</si>
  <si>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</si>
  <si>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</si>
  <si>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</si>
  <si>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</si>
  <si>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</si>
  <si>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</si>
  <si>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</si>
  <si>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</si>
  <si>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</si>
  <si>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</si>
  <si>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</si>
  <si>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</si>
  <si>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</si>
  <si>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</si>
  <si>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</si>
  <si>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</si>
  <si>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</si>
  <si>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</si>
  <si>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</si>
  <si>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</si>
  <si>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</si>
  <si>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</si>
  <si>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</si>
  <si>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</si>
  <si>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</si>
  <si>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</si>
  <si>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</si>
  <si>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</si>
  <si>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</si>
  <si>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</si>
  <si>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</si>
  <si>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</si>
  <si>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</si>
  <si>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</si>
  <si>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</si>
  <si>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</si>
  <si>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</si>
  <si>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</si>
  <si>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</si>
  <si>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</si>
  <si>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</si>
  <si>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</si>
  <si>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</si>
  <si>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</si>
  <si>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</si>
  <si>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</si>
  <si>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</si>
  <si>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</si>
  <si>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</si>
  <si>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</si>
  <si>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</si>
  <si>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</si>
  <si>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</si>
  <si>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</si>
  <si>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</si>
  <si>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</si>
  <si>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</si>
  <si>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</si>
  <si>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</si>
  <si>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</si>
  <si>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</si>
  <si>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</si>
  <si>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</si>
  <si>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</si>
  <si>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</si>
  <si>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</si>
  <si>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</si>
  <si>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</si>
  <si>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</si>
  <si>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</si>
  <si>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</si>
  <si>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</si>
  <si>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</si>
  <si>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</si>
  <si>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</si>
  <si>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</si>
  <si>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</si>
  <si>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</si>
  <si>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</si>
  <si>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</si>
  <si>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</si>
  <si>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</si>
  <si>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</si>
  <si>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</si>
  <si>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</si>
  <si>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</si>
  <si>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</si>
  <si>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</si>
  <si>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</si>
  <si>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</si>
  <si>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</si>
  <si>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</si>
  <si>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</si>
  <si>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</si>
  <si>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</si>
  <si>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</si>
  <si>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</si>
  <si>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</si>
  <si>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</si>
  <si>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</si>
  <si>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</si>
  <si>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</si>
  <si>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</si>
  <si>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</si>
  <si>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</si>
  <si>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</si>
  <si>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</si>
  <si>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</si>
  <si>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</si>
  <si>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</si>
  <si>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</si>
  <si>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</si>
  <si>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</si>
  <si>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</si>
  <si>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</si>
  <si>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</si>
  <si>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</si>
  <si>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</si>
  <si>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</si>
  <si>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</si>
  <si>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</si>
  <si>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</si>
  <si>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</si>
  <si>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</si>
  <si>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</si>
  <si>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</si>
  <si>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</si>
  <si>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</si>
  <si>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</si>
  <si>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</si>
  <si>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</si>
  <si>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</si>
  <si>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</si>
  <si>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</si>
  <si>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</si>
  <si>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</si>
  <si>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</si>
  <si>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</si>
  <si>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</si>
  <si>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</si>
  <si>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</si>
  <si>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</si>
  <si>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</si>
  <si>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</si>
  <si>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</si>
  <si>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</si>
  <si>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</si>
  <si>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</si>
  <si>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</si>
  <si>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</si>
  <si>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</si>
  <si>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</si>
  <si>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</si>
  <si>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</si>
  <si>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</si>
  <si>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</si>
  <si>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</si>
  <si>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</si>
  <si>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</si>
  <si>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</si>
  <si>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</si>
  <si>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</si>
  <si>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</si>
  <si>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</si>
  <si>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</si>
  <si>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</si>
  <si>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</si>
  <si>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</si>
  <si>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</si>
  <si>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</si>
  <si>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</si>
  <si>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</si>
  <si>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</si>
  <si>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</si>
  <si>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</si>
  <si>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</si>
  <si>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</si>
  <si>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</si>
  <si>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</si>
  <si>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</si>
  <si>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</si>
  <si>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</si>
  <si>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</si>
  <si>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</si>
  <si>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</si>
  <si>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</si>
  <si>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</si>
  <si>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</si>
  <si>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</si>
  <si>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</si>
  <si>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</si>
  <si>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</si>
  <si>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</si>
  <si>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</si>
  <si>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</si>
  <si>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</si>
  <si>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</si>
  <si>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</si>
  <si>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</si>
  <si>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</si>
  <si>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</si>
  <si>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</si>
  <si>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</si>
  <si>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</si>
  <si>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</si>
  <si>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</si>
  <si>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</si>
  <si>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</si>
  <si>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</si>
  <si>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</si>
  <si>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</si>
  <si>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</si>
  <si>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</si>
  <si>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</si>
  <si>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</si>
  <si>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</si>
  <si>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</si>
  <si>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</si>
  <si>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</si>
  <si>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</si>
  <si>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</si>
  <si>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</si>
  <si>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</si>
  <si>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</si>
  <si>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</si>
  <si>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</si>
  <si>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</si>
  <si>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</si>
  <si>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</si>
  <si>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</si>
  <si>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</si>
  <si>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</si>
  <si>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</si>
  <si>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</si>
  <si>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</si>
  <si>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</si>
  <si>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</si>
  <si>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</si>
  <si>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</si>
  <si>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</si>
  <si>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</si>
  <si>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</si>
  <si>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</si>
  <si>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</si>
  <si>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</si>
  <si>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</si>
  <si>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</si>
  <si>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</si>
  <si>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</si>
  <si>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</si>
  <si>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</si>
  <si>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</si>
  <si>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</si>
  <si>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</si>
  <si>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</si>
  <si>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</si>
  <si>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</si>
  <si>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</si>
  <si>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</si>
  <si>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</si>
  <si>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</si>
  <si>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</si>
  <si>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</si>
  <si>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</si>
  <si>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</si>
  <si>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</si>
  <si>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</si>
  <si>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</si>
  <si>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</si>
  <si>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</si>
  <si>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</si>
  <si>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</si>
  <si>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</si>
  <si>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</si>
  <si>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</si>
  <si>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</si>
  <si>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</si>
  <si>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</si>
  <si>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</si>
  <si>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</si>
  <si>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</si>
  <si>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</si>
  <si>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</si>
  <si>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</si>
  <si>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</si>
  <si>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</si>
  <si>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</si>
  <si>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</si>
  <si>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</si>
  <si>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</si>
  <si>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</si>
  <si>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</si>
  <si>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</si>
  <si>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</si>
  <si>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</si>
  <si>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</si>
  <si>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</si>
  <si>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</si>
  <si>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</si>
  <si>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</si>
  <si>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</si>
  <si>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</si>
  <si>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</si>
  <si>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</si>
  <si>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</si>
  <si>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</si>
  <si>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</si>
  <si>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</si>
  <si>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</si>
  <si>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</si>
  <si>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</si>
  <si>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</si>
  <si>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</si>
  <si>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</si>
  <si>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</si>
  <si>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</si>
  <si>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</si>
  <si>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</si>
  <si>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</si>
  <si>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</si>
  <si>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</si>
  <si>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</si>
  <si>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</si>
  <si>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</si>
  <si>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</si>
  <si>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</si>
  <si>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</si>
  <si>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</si>
  <si>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</si>
  <si>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</si>
  <si>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</si>
  <si>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</si>
  <si>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</si>
  <si>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</si>
  <si>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</si>
  <si>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</si>
  <si>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</si>
  <si>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</si>
  <si>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</si>
  <si>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</si>
  <si>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</si>
  <si>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</si>
  <si>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</si>
  <si>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</si>
  <si>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</si>
  <si>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</si>
  <si>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</si>
  <si>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</si>
  <si>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</si>
  <si>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</si>
  <si>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</si>
  <si>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</si>
  <si>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</si>
  <si>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</si>
  <si>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</si>
  <si>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</si>
  <si>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</si>
  <si>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</si>
  <si>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</si>
  <si>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</si>
  <si>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</si>
  <si>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</si>
  <si>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</si>
  <si>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</si>
  <si>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</si>
  <si>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</si>
  <si>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</si>
  <si>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</si>
  <si>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</si>
  <si>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</si>
  <si>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</si>
  <si>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</si>
  <si>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</si>
  <si>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</si>
  <si>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</si>
  <si>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</si>
  <si>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</si>
  <si>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</si>
  <si>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</si>
  <si>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</si>
  <si>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</si>
  <si>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</si>
  <si>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</si>
  <si>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</si>
  <si>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</si>
  <si>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</si>
  <si>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</si>
  <si>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</si>
  <si>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</si>
  <si>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</si>
  <si>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</si>
  <si>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</si>
  <si>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</si>
  <si>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</si>
  <si>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</si>
  <si>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</si>
  <si>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</si>
  <si>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</si>
  <si>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</si>
  <si>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</si>
  <si>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</si>
  <si>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</si>
  <si>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</si>
  <si>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</si>
  <si>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</si>
  <si>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</si>
  <si>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</si>
  <si>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</si>
  <si>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</si>
  <si>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</si>
  <si>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</si>
  <si>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</si>
  <si>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</si>
  <si>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</si>
  <si>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</si>
  <si>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</si>
  <si>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</si>
  <si>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</si>
  <si>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</si>
  <si>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</si>
  <si>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</si>
  <si>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</si>
  <si>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</si>
  <si>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</si>
  <si>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</si>
  <si>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</si>
  <si>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</si>
  <si>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</si>
  <si>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</si>
  <si>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</si>
  <si>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</si>
  <si>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</si>
  <si>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</si>
  <si>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</si>
  <si>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</si>
  <si>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</si>
  <si>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</si>
  <si>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</si>
  <si>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</si>
  <si>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</si>
  <si>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</si>
  <si>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</si>
  <si>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</si>
  <si>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</si>
  <si>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</si>
  <si>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</si>
  <si>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</si>
  <si>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</si>
  <si>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</si>
  <si>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</si>
  <si>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</si>
  <si>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</si>
  <si>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</si>
  <si>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</si>
  <si>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</si>
  <si>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</si>
  <si>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</si>
  <si>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</si>
  <si>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</si>
  <si>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</si>
  <si>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</si>
  <si>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</si>
  <si>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</si>
  <si>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</si>
  <si>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</si>
  <si>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</si>
  <si>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</si>
  <si>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</si>
  <si>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</si>
  <si>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</si>
  <si>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</si>
  <si>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</si>
  <si>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</si>
  <si>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</si>
  <si>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</si>
  <si>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</si>
  <si>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</si>
  <si>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</si>
  <si>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</si>
  <si>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</si>
  <si>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</si>
  <si>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</si>
  <si>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</si>
  <si>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</si>
  <si>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</si>
  <si>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</si>
  <si>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</si>
  <si>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</si>
  <si>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</si>
  <si>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</si>
  <si>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</si>
  <si>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</si>
  <si>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</si>
  <si>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</si>
  <si>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</si>
  <si>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</si>
  <si>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</si>
  <si>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</si>
  <si>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</si>
  <si>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</si>
  <si>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</si>
  <si>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</si>
  <si>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</si>
  <si>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</si>
  <si>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</si>
  <si>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</si>
  <si>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</si>
  <si>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</si>
  <si>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</si>
  <si>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</si>
  <si>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</si>
  <si>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</si>
  <si>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</si>
  <si>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</si>
  <si>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</si>
  <si>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</si>
  <si>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</si>
  <si>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</si>
  <si>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</si>
  <si>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</si>
  <si>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</si>
  <si>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</si>
  <si>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</si>
  <si>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</si>
  <si>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</si>
  <si>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</si>
  <si>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</si>
  <si>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</si>
  <si>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</si>
  <si>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</si>
  <si>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</si>
  <si>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</si>
  <si>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</si>
  <si>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</si>
  <si>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</si>
  <si>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</si>
  <si>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</si>
  <si>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</si>
  <si>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</si>
  <si>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</si>
  <si>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</si>
  <si>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</si>
  <si>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</si>
  <si>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</si>
  <si>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</si>
  <si>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</si>
  <si>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</si>
  <si>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</si>
  <si>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</si>
  <si>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</si>
  <si>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</si>
  <si>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</si>
  <si>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</si>
  <si>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</si>
  <si>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</si>
  <si>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</si>
  <si>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</si>
  <si>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</si>
  <si>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</si>
  <si>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</si>
  <si>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</si>
  <si>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</si>
  <si>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</si>
  <si>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</si>
  <si>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</si>
  <si>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</si>
  <si>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</si>
  <si>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</si>
  <si>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</si>
  <si>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</si>
  <si>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</si>
  <si>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</si>
  <si>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</si>
  <si>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</si>
  <si>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</si>
  <si>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</si>
  <si>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</si>
  <si>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</si>
  <si>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</si>
  <si>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</si>
  <si>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</si>
  <si>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</si>
  <si>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</si>
  <si>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</si>
  <si>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</si>
  <si>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</si>
  <si>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</si>
  <si>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</si>
  <si>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</si>
  <si>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</si>
  <si>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</si>
  <si>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</si>
  <si>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</si>
  <si>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</si>
  <si>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</si>
  <si>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</si>
  <si>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</si>
  <si>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</si>
  <si>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</si>
  <si>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</si>
  <si>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</si>
  <si>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</si>
  <si>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</si>
  <si>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</si>
  <si>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</si>
  <si>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</si>
  <si>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</si>
  <si>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</si>
  <si>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</si>
  <si>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</si>
  <si>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</si>
  <si>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</si>
  <si>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</si>
  <si>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</si>
  <si>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</si>
  <si>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</si>
  <si>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</si>
  <si>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</si>
  <si>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</si>
  <si>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</si>
  <si>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</si>
  <si>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</si>
  <si>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</si>
  <si>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</si>
  <si>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</si>
  <si>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</si>
  <si>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</si>
  <si>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</si>
  <si>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</si>
  <si>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</si>
  <si>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</si>
  <si>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</si>
  <si>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</si>
  <si>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</si>
  <si>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</si>
  <si>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</si>
  <si>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</si>
  <si>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</si>
  <si>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</si>
  <si>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</si>
  <si>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</si>
  <si>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</si>
  <si>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</si>
  <si>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</si>
  <si>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</si>
  <si>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</si>
  <si>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</si>
  <si>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</si>
  <si>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</si>
  <si>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</si>
  <si>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</si>
  <si>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</si>
  <si>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</si>
  <si>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</si>
  <si>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</si>
  <si>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</si>
  <si>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</si>
  <si>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</si>
  <si>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</si>
  <si>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</si>
  <si>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</si>
  <si>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</si>
  <si>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</si>
  <si>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</si>
  <si>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</si>
  <si>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</si>
  <si>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</si>
  <si>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</si>
  <si>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</si>
  <si>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</si>
  <si>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</si>
  <si>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</si>
  <si>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</si>
  <si>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</si>
  <si>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</si>
  <si>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</si>
  <si>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</si>
  <si>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</si>
  <si>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</si>
  <si>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</si>
  <si>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</si>
  <si>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</si>
  <si>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</si>
  <si>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</si>
  <si>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</si>
  <si>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</si>
  <si>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</si>
  <si>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</si>
  <si>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</si>
  <si>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</si>
  <si>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</si>
  <si>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</si>
  <si>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</si>
  <si>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</si>
  <si>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</si>
  <si>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</si>
  <si>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</si>
  <si>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</si>
  <si>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</si>
  <si>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</si>
  <si>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</si>
  <si>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</si>
  <si>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</si>
  <si>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</si>
  <si>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</si>
  <si>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</si>
  <si>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</si>
  <si>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</si>
  <si>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</si>
  <si>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</si>
  <si>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</si>
  <si>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</si>
  <si>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</si>
  <si>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</si>
  <si>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</si>
  <si>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</si>
  <si>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</si>
  <si>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</si>
  <si>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</si>
  <si>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</si>
  <si>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</si>
  <si>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</si>
  <si>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</si>
  <si>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</si>
  <si>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</si>
  <si>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</si>
  <si>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</si>
  <si>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</si>
  <si>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</si>
  <si>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</si>
  <si>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</si>
  <si>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</si>
  <si>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</si>
  <si>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</si>
  <si>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</si>
  <si>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</si>
  <si>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</si>
  <si>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</si>
  <si>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</si>
  <si>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</si>
  <si>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</si>
  <si>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</si>
  <si>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</si>
  <si>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</si>
  <si>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</si>
  <si>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</si>
  <si>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</si>
  <si>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</si>
  <si>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</si>
  <si>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</si>
  <si>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</si>
  <si>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</si>
  <si>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</si>
  <si>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</si>
  <si>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</si>
  <si>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</si>
  <si>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</si>
  <si>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</si>
  <si>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</si>
  <si>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</si>
  <si>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</si>
  <si>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</si>
  <si>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</si>
  <si>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</si>
  <si>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</si>
  <si>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</si>
  <si>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</si>
  <si>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</si>
  <si>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</si>
  <si>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</si>
  <si>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</si>
  <si>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</si>
  <si>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</si>
  <si>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</si>
  <si>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</si>
  <si>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</si>
  <si>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</si>
  <si>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</si>
  <si>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</si>
  <si>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</si>
  <si>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</si>
  <si>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</si>
  <si>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</si>
  <si>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</si>
  <si>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</si>
  <si>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</si>
  <si>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</si>
  <si>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</si>
  <si>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</si>
  <si>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</si>
  <si>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</si>
  <si>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</si>
  <si>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</si>
  <si>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</si>
  <si>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</si>
  <si>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</si>
  <si>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</si>
  <si>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</si>
  <si>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</si>
  <si>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</si>
  <si>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</si>
  <si>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</si>
  <si>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</si>
  <si>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</si>
  <si>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</si>
  <si>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</si>
  <si>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</si>
  <si>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</si>
  <si>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</si>
  <si>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</si>
  <si>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</si>
  <si>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</si>
  <si>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</si>
  <si>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</si>
  <si>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</si>
  <si>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</si>
  <si>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</si>
  <si>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</si>
  <si>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</si>
  <si>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</si>
  <si>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</si>
  <si>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</si>
  <si>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</si>
  <si>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</si>
  <si>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</si>
  <si>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</si>
  <si>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</si>
  <si>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</si>
  <si>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</si>
  <si>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</si>
  <si>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</si>
  <si>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</si>
  <si>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</si>
  <si>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</si>
  <si>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</si>
  <si>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</si>
  <si>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</si>
  <si>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</si>
  <si>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</si>
  <si>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</si>
  <si>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</si>
  <si>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</si>
  <si>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</si>
  <si>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</si>
  <si>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</si>
  <si>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</si>
  <si>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</si>
  <si>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</si>
  <si>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</si>
  <si>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</si>
  <si>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</si>
  <si>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</si>
  <si>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</si>
  <si>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</si>
  <si>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</si>
  <si>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</si>
  <si>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</si>
  <si>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</si>
  <si>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</si>
  <si>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</si>
  <si>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</si>
  <si>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</si>
  <si>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</si>
  <si>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</si>
  <si>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</si>
  <si>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</si>
  <si>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</si>
  <si>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</si>
  <si>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</si>
  <si>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</si>
  <si>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</si>
  <si>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</si>
  <si>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</si>
  <si>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</si>
  <si>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</si>
  <si>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</si>
  <si>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</si>
  <si>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</si>
  <si>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</si>
  <si>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</si>
  <si>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</si>
  <si>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</si>
  <si>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</si>
  <si>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</si>
  <si>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</si>
  <si>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</si>
  <si>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</si>
  <si>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</si>
  <si>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</si>
  <si>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</si>
  <si>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</si>
  <si>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</si>
  <si>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</si>
  <si>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</si>
  <si>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</si>
  <si>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</si>
  <si>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</si>
  <si>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</si>
  <si>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</si>
  <si>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</si>
  <si>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</si>
  <si>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</si>
  <si>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</si>
  <si>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</si>
  <si>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</si>
  <si>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</si>
  <si>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</si>
  <si>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</si>
  <si>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</si>
  <si>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</si>
  <si>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</si>
  <si>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</si>
  <si>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</si>
  <si>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</si>
  <si>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</si>
  <si>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</si>
  <si>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</si>
  <si>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</si>
  <si>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</si>
  <si>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</si>
  <si>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</si>
  <si>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</si>
  <si>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</si>
  <si>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</si>
  <si>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</si>
  <si>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</si>
  <si>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</si>
  <si>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</si>
  <si>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</si>
  <si>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</si>
  <si>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</si>
  <si>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</si>
  <si>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</si>
  <si>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</si>
  <si>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</si>
  <si>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</si>
  <si>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</si>
  <si>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</si>
  <si>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</si>
  <si>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</si>
  <si>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</si>
  <si>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</si>
  <si>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</si>
  <si>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</si>
  <si>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</si>
  <si>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</si>
  <si>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</si>
  <si>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</si>
  <si>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</si>
  <si>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</si>
  <si>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</si>
  <si>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</si>
  <si>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</si>
  <si>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</si>
  <si>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</si>
  <si>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</si>
  <si>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</si>
  <si>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</si>
  <si>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</si>
  <si>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</si>
  <si>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</si>
  <si>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</si>
  <si>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</si>
  <si>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</si>
  <si>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</si>
  <si>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</si>
  <si>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</si>
  <si>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</si>
  <si>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</si>
  <si>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</si>
  <si>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</si>
  <si>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</si>
  <si>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</si>
  <si>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</si>
  <si>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</si>
  <si>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</si>
  <si>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</si>
  <si>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</si>
  <si>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</si>
  <si>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</si>
  <si>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</si>
  <si>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</si>
  <si>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</si>
  <si>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</si>
  <si>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</si>
  <si>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</si>
  <si>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</si>
  <si>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</si>
  <si>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</si>
  <si>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</si>
  <si>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</si>
  <si>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</si>
  <si>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</si>
  <si>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</si>
  <si>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</si>
  <si>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</si>
  <si>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</si>
  <si>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</si>
  <si>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</si>
  <si>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</si>
  <si>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</si>
  <si>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</si>
  <si>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</si>
  <si>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</si>
  <si>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</si>
  <si>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</si>
  <si>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</si>
  <si>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</si>
  <si>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</si>
  <si>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</si>
  <si>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</si>
  <si>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</si>
  <si>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</si>
  <si>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</si>
  <si>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</si>
  <si>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</si>
  <si>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</si>
  <si>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</si>
  <si>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</si>
  <si>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</si>
  <si>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</si>
  <si>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</si>
  <si>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</si>
  <si>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</si>
  <si>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</si>
  <si>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</si>
  <si>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</si>
  <si>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</si>
  <si>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</si>
  <si>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</si>
  <si>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</si>
  <si>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</si>
  <si>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</si>
  <si>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</si>
  <si>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</si>
  <si>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</si>
  <si>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</si>
  <si>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</si>
  <si>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</si>
  <si>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</si>
  <si>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</si>
  <si>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</si>
  <si>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</si>
  <si>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</si>
  <si>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</si>
  <si>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</si>
  <si>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</si>
  <si>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</si>
  <si>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</si>
  <si>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</si>
  <si>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</si>
  <si>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</si>
  <si>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</si>
  <si>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</si>
  <si>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</si>
  <si>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</si>
  <si>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</si>
  <si>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</si>
  <si>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</si>
  <si>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</si>
  <si>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</si>
  <si>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</si>
  <si>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</si>
  <si>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</si>
  <si>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</si>
  <si>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</si>
  <si>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</si>
  <si>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</si>
  <si>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</si>
  <si>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</si>
  <si>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</si>
  <si>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</si>
  <si>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</si>
  <si>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</si>
  <si>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</si>
  <si>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</si>
  <si>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</si>
  <si>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</si>
  <si>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</si>
  <si>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</si>
  <si>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</si>
  <si>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</si>
  <si>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</si>
  <si>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</si>
  <si>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</si>
  <si>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</si>
  <si>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</si>
  <si>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</si>
  <si>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</si>
  <si>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</si>
  <si>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</si>
  <si>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</si>
  <si>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</si>
  <si>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</si>
  <si>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</si>
  <si>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</si>
  <si>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</si>
  <si>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</si>
  <si>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</si>
  <si>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</si>
  <si>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</si>
  <si>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</si>
  <si>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</si>
  <si>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</si>
  <si>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</si>
  <si>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</si>
  <si>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</si>
  <si>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</si>
  <si>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</si>
  <si>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</si>
  <si>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</si>
  <si>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</si>
  <si>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</si>
  <si>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</si>
  <si>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</si>
  <si>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</si>
  <si>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</si>
  <si>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</si>
  <si>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</si>
  <si>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</si>
  <si>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</si>
  <si>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</si>
  <si>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</si>
  <si>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</si>
  <si>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</si>
  <si>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</si>
  <si>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</si>
  <si>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</si>
  <si>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</si>
  <si>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</si>
  <si>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</si>
  <si>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</si>
  <si>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</si>
  <si>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</si>
  <si>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</si>
  <si>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</si>
  <si>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</si>
  <si>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</si>
  <si>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</si>
  <si>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</si>
  <si>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</si>
  <si>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</si>
  <si>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</si>
  <si>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</si>
  <si>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</si>
  <si>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</si>
  <si>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</si>
  <si>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</si>
  <si>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</si>
  <si>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</si>
  <si>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</si>
  <si>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</si>
  <si>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</si>
  <si>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</si>
  <si>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</si>
  <si>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</si>
  <si>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</si>
  <si>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</si>
  <si>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</si>
  <si>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</si>
  <si>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</si>
  <si>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</si>
  <si>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</si>
  <si>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</si>
  <si>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</si>
  <si>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</si>
  <si>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</si>
  <si>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</si>
  <si>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</si>
  <si>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</si>
  <si>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</si>
  <si>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</si>
  <si>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</si>
  <si>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</si>
  <si>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</si>
  <si>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</si>
  <si>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</si>
  <si>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</si>
  <si>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</si>
  <si>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</si>
  <si>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</si>
  <si>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</si>
  <si>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</si>
  <si>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</si>
  <si>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</si>
  <si>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</si>
  <si>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</si>
  <si>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</si>
  <si>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</si>
  <si>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</si>
  <si>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</si>
  <si>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</si>
  <si>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</si>
  <si>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</si>
  <si>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</si>
  <si>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</si>
  <si>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</si>
  <si>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</si>
  <si>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</si>
  <si>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</si>
  <si>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</si>
  <si>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</si>
  <si>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</si>
  <si>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</si>
  <si>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</si>
  <si>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</si>
  <si>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</si>
  <si>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</si>
  <si>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</si>
  <si>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</si>
  <si>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</si>
  <si>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</si>
  <si>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</si>
  <si>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</si>
  <si>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</si>
  <si>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</si>
  <si>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</si>
  <si>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</si>
  <si>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</si>
  <si>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</si>
  <si>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</si>
  <si>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</si>
  <si>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</si>
  <si>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</si>
  <si>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</si>
  <si>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</si>
  <si>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</si>
  <si>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</si>
  <si>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</si>
  <si>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</si>
  <si>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</si>
  <si>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</si>
  <si>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</si>
  <si>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</si>
  <si>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</si>
  <si>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</si>
  <si>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</si>
  <si>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</si>
  <si>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</si>
  <si>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</si>
  <si>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</si>
  <si>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</si>
  <si>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</si>
  <si>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</si>
  <si>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</si>
  <si>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</si>
  <si>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</si>
  <si>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</si>
  <si>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</si>
  <si>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</si>
  <si>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</si>
  <si>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</si>
  <si>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</si>
  <si>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</si>
  <si>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</si>
  <si>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</si>
  <si>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</si>
  <si>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</si>
  <si>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</si>
  <si>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</si>
  <si>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</si>
  <si>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</si>
  <si>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</si>
  <si>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</si>
  <si>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</si>
  <si>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</si>
  <si>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</si>
  <si>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</si>
  <si>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</si>
  <si>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</si>
  <si>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</si>
  <si>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</si>
  <si>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</si>
  <si>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</si>
  <si>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</si>
  <si>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</si>
  <si>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</si>
  <si>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</si>
  <si>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</si>
  <si>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</si>
  <si>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</si>
  <si>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</si>
  <si>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</si>
  <si>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</si>
  <si>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</si>
  <si>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</si>
  <si>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</si>
  <si>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</si>
  <si>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</si>
  <si>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</si>
  <si>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</si>
  <si>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</si>
  <si>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</si>
  <si>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</si>
  <si>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</si>
  <si>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</si>
  <si>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</si>
  <si>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</si>
  <si>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</si>
  <si>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</si>
  <si>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</si>
  <si>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</si>
  <si>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</si>
  <si>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</si>
  <si>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</si>
  <si>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</si>
  <si>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</si>
  <si>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</si>
  <si>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</si>
  <si>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</si>
  <si>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</si>
  <si>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</si>
  <si>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</si>
  <si>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</si>
  <si>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</si>
  <si>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</si>
  <si>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</si>
  <si>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</si>
  <si>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</si>
  <si>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</si>
  <si>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</si>
  <si>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</si>
  <si>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</si>
  <si>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</si>
  <si>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</si>
  <si>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</si>
  <si>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</si>
  <si>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</si>
  <si>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</si>
  <si>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</si>
  <si>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</si>
  <si>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</si>
  <si>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</si>
  <si>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</si>
  <si>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</si>
  <si>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</si>
  <si>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</si>
  <si>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</si>
  <si>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</si>
  <si>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</si>
  <si>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</si>
  <si>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</si>
  <si>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</si>
  <si>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</si>
  <si>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</si>
  <si>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</si>
  <si>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</si>
  <si>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</si>
  <si>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</si>
  <si>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</si>
  <si>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</si>
  <si>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</si>
  <si>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</si>
  <si>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</si>
  <si>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</si>
  <si>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</si>
  <si>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</si>
  <si>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</si>
  <si>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</si>
  <si>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</si>
  <si>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</si>
  <si>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</si>
  <si>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</si>
  <si>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</si>
  <si>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</si>
  <si>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</si>
  <si>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</si>
  <si>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</si>
  <si>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</si>
  <si>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</si>
  <si>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</si>
  <si>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</si>
  <si>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</si>
  <si>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</si>
  <si>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</si>
  <si>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</si>
  <si>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</si>
  <si>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</si>
  <si>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</si>
  <si>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</si>
  <si>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</si>
  <si>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</si>
  <si>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</si>
  <si>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</si>
  <si>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</si>
  <si>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</si>
  <si>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</si>
  <si>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</si>
  <si>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</si>
  <si>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</si>
  <si>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</si>
  <si>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</si>
  <si>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</si>
  <si>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</si>
  <si>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</si>
  <si>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</si>
  <si>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</si>
  <si>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</si>
  <si>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</si>
  <si>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</si>
  <si>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</si>
  <si>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</si>
  <si>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</si>
  <si>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</si>
  <si>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</si>
  <si>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</si>
  <si>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</si>
  <si>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</si>
  <si>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</si>
  <si>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</si>
  <si>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</si>
  <si>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</si>
  <si>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</si>
  <si>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</si>
  <si>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</si>
  <si>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</si>
  <si>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</si>
  <si>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</si>
  <si>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</si>
  <si>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</si>
  <si>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</si>
  <si>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</si>
  <si>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</si>
  <si>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</si>
  <si>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</si>
  <si>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</si>
  <si>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</si>
  <si>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</si>
  <si>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</si>
  <si>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</si>
  <si>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</si>
  <si>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</si>
  <si>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</si>
  <si>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</si>
  <si>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</si>
  <si>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</si>
  <si>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</si>
  <si>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</si>
  <si>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</si>
  <si>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</si>
  <si>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</si>
  <si>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</si>
  <si>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</si>
  <si>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</si>
  <si>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</si>
  <si>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</si>
  <si>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</si>
  <si>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</si>
  <si>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</si>
  <si>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</si>
  <si>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</si>
  <si>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</si>
  <si>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</si>
  <si>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</si>
  <si>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</si>
  <si>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</si>
  <si>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</si>
  <si>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</si>
  <si>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</si>
  <si>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</si>
  <si>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</si>
  <si>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</si>
  <si>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</si>
  <si>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</si>
  <si>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</si>
  <si>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</si>
  <si>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</si>
  <si>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</si>
  <si>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</si>
  <si>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</si>
  <si>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</si>
  <si>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</si>
  <si>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</si>
  <si>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</si>
  <si>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</si>
  <si>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</si>
  <si>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</si>
  <si>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</si>
  <si>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</si>
  <si>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</si>
  <si>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</si>
  <si>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</si>
  <si>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</si>
  <si>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</si>
  <si>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</si>
  <si>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</si>
  <si>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</si>
  <si>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</si>
  <si>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</si>
  <si>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</si>
  <si>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</si>
  <si>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</si>
  <si>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</si>
  <si>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</si>
  <si>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</si>
  <si>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</si>
  <si>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</si>
  <si>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</si>
  <si>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</si>
  <si>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</si>
  <si>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</si>
  <si>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</si>
  <si>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</si>
  <si>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</si>
  <si>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</si>
  <si>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</si>
  <si>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</si>
  <si>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</si>
  <si>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</si>
  <si>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</si>
  <si>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</si>
  <si>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</si>
  <si>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</si>
  <si>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</si>
  <si>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</si>
  <si>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</si>
  <si>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</si>
  <si>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</si>
  <si>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</si>
  <si>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</si>
  <si>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</si>
  <si>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</si>
  <si>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</si>
  <si>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</si>
  <si>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</si>
  <si>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</si>
  <si>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</si>
  <si>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</si>
  <si>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</si>
  <si>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</si>
  <si>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</si>
  <si>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</si>
  <si>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</si>
  <si>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</si>
  <si>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</si>
  <si>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</si>
  <si>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</si>
  <si>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</si>
  <si>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</si>
  <si>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</si>
  <si>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</si>
  <si>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</si>
  <si>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</si>
  <si>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</si>
  <si>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</si>
  <si>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</si>
  <si>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</si>
  <si>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</si>
  <si>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</si>
  <si>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</si>
  <si>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</si>
  <si>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</si>
  <si>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</si>
  <si>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</si>
  <si>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</si>
  <si>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</si>
  <si>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</si>
  <si>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</si>
  <si>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</si>
  <si>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</si>
  <si>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</si>
  <si>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</si>
  <si>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</si>
  <si>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</si>
  <si>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</si>
  <si>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</si>
  <si>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</si>
  <si>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</si>
  <si>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</si>
  <si>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</si>
  <si>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</si>
  <si>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</si>
  <si>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</si>
  <si>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</si>
  <si>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</si>
  <si>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</si>
  <si>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</si>
  <si>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</si>
  <si>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</si>
  <si>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</si>
  <si>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</si>
  <si>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</si>
  <si>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</si>
  <si>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</si>
  <si>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</si>
  <si>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</si>
  <si>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</si>
  <si>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</si>
  <si>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</si>
  <si>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</si>
  <si>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</si>
  <si>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</si>
  <si>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</si>
  <si>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</si>
  <si>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</si>
  <si>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</si>
  <si>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</si>
  <si>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</si>
  <si>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</si>
  <si>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</si>
  <si>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</si>
  <si>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</si>
  <si>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</si>
  <si>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</si>
  <si>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</si>
  <si>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</si>
  <si>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</si>
  <si>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</si>
  <si>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</si>
  <si>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</si>
  <si>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</si>
  <si>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</si>
  <si>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</si>
  <si>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</si>
  <si>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</si>
  <si>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</si>
  <si>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</si>
  <si>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</si>
  <si>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</si>
  <si>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</si>
  <si>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</si>
  <si>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</si>
  <si>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</si>
  <si>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</si>
  <si>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</si>
  <si>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</si>
  <si>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</si>
  <si>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</si>
  <si>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</si>
  <si>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</si>
  <si>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</si>
  <si>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</si>
  <si>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</si>
  <si>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</si>
  <si>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</si>
  <si>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</si>
  <si>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</si>
  <si>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</si>
  <si>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</si>
  <si>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</si>
  <si>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</si>
  <si>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</si>
  <si>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</si>
  <si>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</si>
  <si>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</si>
  <si>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</si>
  <si>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</si>
  <si>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</si>
  <si>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</si>
  <si>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</si>
  <si>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</si>
  <si>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</si>
  <si>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</si>
  <si>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</si>
  <si>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</si>
  <si>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</si>
  <si>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</si>
  <si>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</si>
  <si>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</si>
  <si>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</si>
  <si>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</si>
  <si>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</si>
  <si>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</si>
  <si>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</si>
  <si>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</si>
  <si>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</si>
  <si>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</si>
  <si>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</si>
  <si>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</si>
  <si>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</si>
  <si>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</si>
  <si>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</si>
  <si>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</si>
  <si>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</si>
  <si>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</si>
  <si>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</si>
  <si>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</si>
  <si>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</si>
  <si>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</si>
  <si>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</si>
  <si>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</si>
  <si>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</si>
  <si>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</si>
  <si>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</si>
  <si>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</si>
  <si>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</si>
  <si>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</si>
  <si>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</si>
  <si>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</si>
  <si>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</si>
  <si>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</si>
  <si>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</si>
  <si>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</si>
  <si>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</si>
  <si>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</si>
  <si>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</si>
  <si>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</si>
  <si>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</si>
  <si>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</si>
  <si>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</si>
  <si>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</si>
  <si>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</si>
  <si>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</si>
  <si>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</si>
  <si>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</si>
  <si>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</si>
  <si>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</si>
  <si>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</si>
  <si>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</si>
  <si>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</si>
  <si>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</si>
  <si>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</si>
  <si>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</si>
  <si>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</si>
  <si>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</si>
  <si>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</si>
  <si>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</si>
  <si>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</si>
  <si>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</si>
  <si>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</si>
  <si>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</si>
  <si>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</si>
  <si>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</si>
  <si>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</si>
  <si>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</si>
  <si>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</si>
  <si>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</si>
  <si>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</si>
  <si>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</si>
  <si>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</si>
  <si>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</si>
  <si>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</si>
  <si>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</si>
  <si>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</si>
  <si>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</si>
  <si>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</si>
  <si>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</si>
  <si>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</si>
  <si>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</si>
  <si>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</si>
  <si>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</si>
  <si>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</si>
  <si>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</si>
  <si>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</si>
  <si>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</si>
  <si>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</si>
  <si>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</si>
  <si>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</si>
  <si>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</si>
  <si>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</si>
  <si>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</si>
  <si>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</si>
  <si>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</si>
  <si>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</si>
  <si>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</si>
  <si>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</si>
  <si>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</si>
  <si>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</si>
  <si>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</si>
  <si>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</si>
  <si>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</si>
  <si>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</si>
  <si>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</si>
  <si>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</si>
  <si>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</si>
  <si>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</si>
  <si>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</si>
  <si>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</si>
  <si>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</si>
  <si>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</si>
  <si>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</si>
  <si>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</si>
  <si>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</si>
  <si>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</si>
  <si>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</si>
  <si>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</si>
  <si>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</si>
  <si>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</si>
  <si>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</si>
  <si>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</si>
  <si>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</si>
  <si>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</si>
  <si>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</si>
  <si>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</si>
  <si>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</si>
  <si>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</si>
  <si>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</si>
  <si>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</si>
  <si>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</si>
  <si>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</si>
  <si>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</si>
  <si>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</si>
  <si>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</si>
  <si>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</si>
  <si>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</si>
  <si>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</si>
  <si>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</si>
  <si>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</si>
  <si>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</si>
  <si>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</si>
  <si>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</si>
  <si>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</si>
  <si>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</si>
  <si>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</si>
  <si>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</si>
  <si>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</si>
  <si>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</si>
  <si>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</si>
  <si>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</si>
  <si>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</si>
  <si>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</si>
  <si>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</si>
  <si>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</si>
  <si>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</si>
  <si>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</si>
  <si>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</si>
  <si>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</si>
  <si>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</si>
  <si>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</si>
  <si>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</si>
  <si>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</si>
  <si>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</si>
  <si>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</si>
  <si>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</si>
  <si>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</si>
  <si>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</si>
  <si>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</si>
  <si>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</si>
  <si>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</si>
  <si>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</si>
  <si>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</si>
  <si>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</si>
  <si>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</si>
  <si>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</si>
  <si>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</si>
  <si>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</si>
  <si>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</si>
  <si>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</si>
  <si>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</si>
  <si>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</si>
  <si>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</si>
  <si>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</si>
  <si>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</si>
  <si>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</si>
  <si>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</si>
  <si>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</si>
  <si>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</si>
  <si>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</si>
  <si>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</si>
  <si>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</si>
  <si>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</si>
  <si>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</si>
  <si>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</si>
  <si>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</si>
  <si>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</si>
  <si>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</si>
  <si>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</si>
  <si>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</si>
  <si>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</si>
  <si>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</si>
  <si>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</si>
  <si>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</si>
  <si>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</si>
  <si>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</si>
  <si>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</si>
  <si>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</si>
  <si>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</si>
  <si>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</si>
  <si>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</si>
  <si>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</si>
  <si>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</si>
  <si>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</si>
  <si>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</si>
  <si>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</si>
  <si>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</si>
  <si>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</si>
  <si>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</si>
  <si>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</si>
  <si>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</si>
  <si>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</si>
  <si>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</si>
  <si>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</si>
  <si>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</si>
  <si>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</si>
  <si>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</si>
  <si>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</si>
  <si>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</si>
  <si>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</si>
  <si>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</si>
  <si>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</si>
  <si>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</si>
  <si>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</si>
  <si>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</si>
  <si>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</si>
  <si>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</si>
  <si>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</si>
  <si>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</si>
  <si>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</si>
  <si>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</si>
  <si>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</si>
  <si>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</si>
  <si>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</si>
  <si>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</si>
  <si>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</si>
  <si>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</si>
  <si>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</si>
  <si>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</si>
  <si>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</si>
  <si>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</si>
  <si>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</si>
  <si>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</si>
  <si>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</si>
  <si>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</si>
  <si>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</si>
  <si>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</si>
  <si>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</si>
  <si>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</si>
  <si>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</si>
  <si>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</si>
  <si>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</si>
  <si>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</si>
  <si>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</si>
  <si>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</si>
  <si>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</si>
  <si>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</si>
  <si>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</si>
  <si>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</si>
  <si>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</si>
  <si>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</si>
  <si>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</si>
  <si>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</si>
  <si>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</si>
  <si>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</si>
  <si>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</si>
  <si>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</si>
  <si>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</si>
  <si>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</si>
  <si>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</si>
  <si>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</si>
  <si>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</si>
  <si>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</si>
  <si>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</si>
  <si>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</si>
  <si>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</si>
  <si>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</si>
  <si>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</si>
  <si>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</si>
  <si>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</si>
  <si>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</si>
  <si>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</si>
  <si>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</si>
  <si>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</si>
  <si>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</si>
  <si>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</si>
  <si>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</si>
  <si>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</si>
  <si>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</si>
  <si>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</si>
  <si>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</si>
  <si>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</si>
  <si>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</si>
  <si>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</si>
  <si>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</si>
  <si>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</si>
  <si>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</si>
  <si>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</si>
  <si>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</si>
  <si>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</si>
  <si>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</si>
  <si>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</si>
  <si>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</si>
  <si>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</si>
  <si>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</si>
  <si>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</si>
  <si>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</si>
  <si>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</si>
  <si>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</si>
  <si>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</si>
  <si>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</si>
  <si>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</si>
  <si>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</si>
  <si>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</si>
  <si>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</si>
  <si>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</si>
  <si>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</si>
  <si>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</si>
  <si>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</si>
  <si>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</si>
  <si>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</si>
  <si>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</si>
  <si>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</si>
  <si>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</si>
  <si>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</si>
  <si>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</si>
  <si>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</si>
  <si>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</si>
  <si>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</si>
  <si>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</si>
  <si>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</si>
  <si>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</si>
  <si>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</si>
  <si>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</si>
  <si>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</si>
  <si>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</si>
  <si>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</si>
  <si>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</si>
  <si>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</si>
  <si>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</si>
  <si>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</si>
  <si>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</si>
  <si>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</si>
  <si>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</si>
  <si>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</si>
  <si>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</si>
  <si>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</si>
  <si>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</si>
  <si>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</si>
  <si>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</si>
  <si>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</si>
  <si>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</si>
  <si>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</si>
  <si>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</si>
  <si>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</si>
  <si>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</si>
  <si>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</si>
  <si>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</si>
  <si>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</si>
  <si>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</si>
  <si>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</si>
  <si>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</si>
  <si>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</si>
  <si>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</si>
  <si>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</si>
  <si>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</si>
  <si>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</si>
  <si>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</si>
  <si>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</si>
  <si>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</si>
  <si>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</si>
  <si>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</si>
  <si>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</si>
  <si>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</si>
  <si>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</si>
  <si>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</si>
  <si>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</si>
  <si>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</si>
  <si>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</si>
  <si>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</si>
  <si>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</si>
  <si>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</si>
  <si>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</si>
  <si>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</si>
  <si>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</si>
  <si>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</si>
  <si>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</si>
  <si>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</si>
  <si>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</si>
  <si>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</si>
  <si>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</si>
  <si>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</si>
  <si>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</si>
  <si>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</si>
  <si>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</si>
  <si>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</si>
  <si>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</si>
  <si>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</si>
  <si>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</si>
  <si>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</si>
  <si>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</si>
  <si>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</si>
  <si>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</si>
  <si>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</si>
  <si>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</si>
  <si>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</si>
  <si>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</si>
  <si>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</si>
  <si>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</si>
  <si>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</si>
  <si>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</si>
  <si>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</si>
  <si>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</si>
  <si>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</si>
  <si>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</si>
  <si>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</si>
  <si>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</si>
  <si>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</si>
  <si>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</si>
  <si>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</si>
  <si>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</si>
  <si>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</si>
  <si>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</si>
  <si>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</si>
  <si>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</si>
  <si>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</si>
  <si>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</si>
  <si>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</si>
  <si>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</si>
  <si>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</si>
  <si>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</si>
  <si>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</si>
  <si>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</si>
  <si>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</si>
  <si>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</si>
  <si>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</si>
  <si>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</si>
  <si>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</si>
  <si>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</si>
  <si>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</si>
  <si>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</si>
  <si>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</si>
  <si>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</si>
  <si>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</si>
  <si>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</si>
  <si>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</si>
  <si>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</si>
  <si>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</si>
  <si>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</si>
  <si>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</si>
  <si>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</si>
  <si>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</si>
  <si>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</si>
  <si>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</si>
  <si>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</si>
  <si>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</si>
  <si>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</si>
  <si>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</si>
  <si>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</si>
  <si>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</si>
  <si>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</si>
  <si>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</si>
  <si>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</si>
  <si>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</si>
  <si>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</si>
  <si>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</si>
  <si>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</si>
  <si>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</si>
  <si>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</si>
  <si>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</si>
  <si>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</si>
  <si>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</si>
  <si>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</si>
  <si>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</si>
  <si>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</si>
  <si>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</si>
  <si>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</si>
  <si>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</si>
  <si>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</si>
  <si>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</si>
  <si>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</si>
  <si>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</si>
  <si>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</si>
  <si>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</si>
  <si>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</si>
  <si>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</si>
  <si>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</si>
  <si>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</si>
  <si>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</si>
  <si>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</si>
  <si>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</si>
  <si>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</si>
  <si>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</si>
  <si>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</si>
  <si>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</si>
  <si>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</si>
  <si>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</si>
  <si>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</si>
  <si>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</si>
  <si>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</si>
  <si>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</si>
  <si>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</si>
  <si>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</si>
  <si>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</si>
  <si>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</si>
  <si>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</si>
  <si>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</si>
  <si>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</si>
  <si>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</si>
  <si>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</si>
  <si>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</si>
  <si>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</si>
  <si>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</si>
  <si>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</si>
  <si>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</si>
  <si>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</si>
  <si>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</si>
  <si>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</si>
  <si>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</si>
  <si>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</si>
  <si>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</si>
  <si>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</si>
  <si>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</si>
  <si>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</si>
  <si>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</si>
  <si>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</si>
  <si>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</si>
  <si>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</si>
  <si>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</si>
  <si>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</si>
  <si>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</si>
  <si>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</si>
  <si>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</si>
  <si>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</si>
  <si>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</si>
  <si>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</si>
  <si>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</si>
  <si>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</si>
  <si>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</si>
  <si>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</si>
  <si>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</si>
  <si>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</si>
  <si>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</si>
  <si>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</si>
  <si>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</si>
  <si>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</si>
  <si>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</si>
  <si>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</si>
  <si>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</si>
  <si>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</si>
  <si>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</si>
  <si>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</si>
  <si>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</si>
  <si>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</si>
  <si>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</si>
  <si>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</si>
  <si>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</si>
  <si>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</si>
  <si>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</si>
  <si>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</si>
  <si>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</si>
  <si>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</si>
  <si>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</si>
  <si>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</si>
  <si>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</si>
  <si>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</si>
  <si>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</si>
  <si>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</si>
  <si>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</si>
  <si>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</si>
  <si>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</si>
  <si>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</si>
  <si>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</si>
  <si>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</si>
  <si>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</si>
  <si>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</si>
  <si>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</si>
  <si>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</si>
  <si>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</si>
  <si>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</si>
  <si>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</si>
  <si>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</si>
  <si>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</si>
  <si>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</si>
  <si>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</si>
  <si>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</si>
  <si>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</si>
  <si>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</si>
  <si>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</si>
  <si>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</si>
  <si>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</si>
  <si>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</si>
  <si>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</si>
  <si>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</si>
  <si>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</si>
  <si>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</si>
  <si>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</si>
  <si>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</si>
  <si>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</si>
  <si>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</si>
  <si>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</si>
  <si>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</si>
  <si>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</si>
  <si>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</si>
  <si>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</si>
  <si>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</si>
  <si>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</si>
  <si>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</si>
  <si>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</si>
  <si>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</si>
  <si>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</si>
  <si>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</si>
  <si>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</si>
  <si>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</si>
  <si>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</si>
  <si>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</si>
  <si>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</si>
  <si>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</si>
  <si>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</si>
  <si>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</si>
  <si>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</si>
  <si>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</si>
  <si>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</si>
  <si>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</si>
  <si>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</si>
  <si>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</si>
  <si>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</si>
  <si>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</si>
  <si>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</si>
  <si>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</si>
  <si>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</si>
  <si>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</si>
  <si>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</si>
  <si>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</si>
  <si>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</si>
  <si>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</si>
  <si>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</si>
  <si>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</si>
  <si>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</si>
  <si>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</si>
  <si>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</si>
  <si>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</si>
  <si>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</si>
  <si>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</si>
  <si>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</si>
  <si>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</si>
  <si>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</si>
  <si>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</si>
  <si>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</si>
  <si>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</si>
  <si>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</si>
  <si>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</si>
  <si>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</si>
  <si>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</si>
  <si>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</si>
  <si>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</si>
  <si>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</si>
  <si>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</si>
  <si>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</si>
  <si>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</si>
  <si>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</si>
  <si>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</si>
  <si>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</si>
  <si>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</si>
  <si>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</si>
  <si>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</si>
  <si>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</si>
  <si>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</si>
  <si>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</si>
  <si>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</si>
  <si>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</si>
  <si>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</si>
  <si>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</si>
  <si>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</si>
  <si>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</si>
  <si>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</si>
  <si>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</si>
  <si>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</si>
  <si>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</si>
  <si>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</si>
  <si>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</si>
  <si>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</si>
  <si>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</si>
  <si>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</si>
  <si>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</si>
  <si>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</si>
  <si>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</si>
  <si>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</si>
  <si>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</si>
  <si>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</si>
  <si>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</si>
  <si>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</si>
  <si>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</si>
  <si>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</si>
  <si>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</si>
  <si>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</si>
  <si>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</si>
  <si>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</si>
  <si>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</si>
  <si>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</si>
  <si>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</si>
  <si>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</si>
  <si>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</si>
  <si>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</si>
  <si>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</si>
  <si>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</si>
  <si>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</si>
  <si>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</si>
  <si>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</si>
  <si>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</si>
  <si>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</si>
  <si>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</si>
  <si>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</si>
  <si>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</si>
  <si>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</si>
  <si>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</si>
  <si>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</si>
  <si>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</si>
  <si>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</si>
  <si>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</si>
  <si>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</si>
  <si>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</si>
  <si>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</si>
  <si>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</si>
  <si>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</si>
  <si>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</si>
  <si>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</si>
  <si>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</si>
  <si>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</si>
  <si>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</si>
  <si>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</si>
  <si>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</si>
  <si>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</si>
  <si>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</si>
  <si>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</si>
  <si>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</si>
  <si>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</si>
  <si>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</si>
  <si>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</si>
  <si>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</si>
  <si>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</si>
  <si>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</si>
  <si>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</si>
  <si>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</si>
  <si>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</si>
  <si>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</si>
  <si>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</si>
  <si>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</si>
  <si>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</si>
  <si>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</si>
  <si>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</si>
  <si>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</si>
  <si>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</si>
  <si>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</si>
  <si>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</si>
  <si>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</si>
  <si>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</si>
  <si>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</si>
  <si>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</si>
  <si>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</si>
  <si>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</si>
  <si>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</si>
  <si>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</si>
  <si>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</si>
  <si>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</si>
  <si>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</si>
  <si>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</si>
  <si>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</si>
  <si>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</si>
  <si>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</si>
  <si>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</si>
  <si>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</si>
  <si>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</si>
  <si>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</si>
  <si>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</si>
  <si>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</si>
  <si>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</si>
  <si>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</si>
  <si>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</si>
  <si>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</si>
  <si>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</si>
  <si>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</si>
  <si>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</si>
  <si>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</si>
  <si>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</si>
  <si>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</si>
  <si>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</si>
  <si>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</si>
  <si>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</si>
  <si>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</si>
  <si>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</si>
  <si>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</si>
  <si>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</si>
  <si>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</si>
  <si>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</si>
  <si>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</si>
  <si>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</si>
  <si>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</si>
  <si>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</si>
  <si>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</si>
  <si>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</si>
  <si>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</si>
  <si>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</si>
  <si>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</si>
  <si>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</si>
  <si>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</si>
  <si>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</si>
  <si>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</si>
  <si>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</si>
  <si>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</si>
  <si>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</si>
  <si>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</si>
  <si>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</si>
  <si>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</si>
  <si>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</si>
  <si>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</si>
  <si>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</si>
  <si>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</si>
  <si>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</si>
  <si>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</si>
  <si>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</si>
  <si>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</si>
  <si>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</si>
  <si>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</si>
  <si>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</si>
  <si>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</si>
  <si>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</si>
  <si>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</si>
  <si>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</si>
  <si>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</si>
  <si>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</si>
  <si>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</si>
  <si>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</si>
  <si>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</si>
  <si>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</si>
  <si>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</si>
  <si>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</si>
  <si>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</si>
  <si>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</si>
  <si>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</si>
  <si>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</si>
  <si>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</si>
  <si>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</si>
  <si>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</si>
  <si>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</si>
  <si>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</si>
  <si>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</si>
  <si>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</si>
  <si>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</si>
  <si>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</si>
  <si>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</si>
  <si>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</si>
  <si>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</si>
  <si>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</si>
  <si>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</si>
  <si>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</si>
  <si>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</si>
  <si>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</si>
  <si>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</si>
  <si>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</si>
  <si>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</si>
  <si>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</si>
  <si>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</si>
  <si>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</si>
  <si>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</si>
  <si>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</si>
  <si>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</si>
  <si>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</si>
  <si>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</si>
  <si>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</si>
  <si>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</si>
  <si>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</si>
  <si>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</si>
  <si>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</si>
  <si>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</si>
  <si>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</si>
  <si>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</si>
  <si>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</si>
  <si>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</si>
  <si>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</si>
  <si>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</si>
  <si>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</si>
  <si>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</si>
  <si>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</si>
  <si>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</si>
  <si>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</si>
  <si>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</si>
  <si>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</si>
  <si>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</si>
  <si>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</si>
  <si>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</si>
  <si>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</si>
  <si>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</si>
  <si>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</si>
  <si>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</si>
  <si>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</si>
  <si>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</si>
  <si>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</si>
  <si>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</si>
  <si>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</si>
  <si>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</si>
  <si>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</si>
  <si>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</si>
  <si>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</si>
  <si>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</si>
  <si>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</si>
  <si>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</si>
  <si>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</si>
  <si>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</si>
  <si>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</si>
  <si>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</si>
  <si>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</si>
  <si>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</si>
  <si>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</si>
  <si>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</si>
  <si>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</si>
  <si>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</si>
  <si>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</si>
  <si>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</si>
  <si>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</si>
  <si>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</si>
  <si>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</si>
  <si>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</si>
  <si>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</si>
  <si>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</si>
  <si>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</si>
  <si>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</si>
  <si>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</si>
  <si>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</si>
  <si>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</si>
  <si>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</si>
  <si>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</si>
  <si>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</si>
  <si>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</si>
  <si>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</si>
  <si>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</si>
  <si>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</si>
  <si>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</si>
  <si>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</si>
  <si>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</si>
  <si>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</si>
  <si>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</si>
  <si>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</si>
  <si>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</si>
  <si>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</si>
  <si>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</si>
  <si>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</si>
  <si>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</si>
  <si>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</si>
  <si>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</si>
  <si>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</si>
  <si>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</si>
  <si>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</si>
  <si>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</si>
  <si>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</si>
  <si>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</si>
  <si>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</si>
  <si>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</si>
  <si>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</si>
  <si>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</si>
  <si>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</si>
  <si>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</si>
  <si>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</si>
  <si>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</si>
  <si>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</si>
  <si>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</si>
  <si>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</si>
  <si>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</si>
  <si>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</si>
  <si>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</si>
  <si>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</si>
  <si>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</si>
  <si>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</si>
  <si>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</si>
  <si>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</si>
  <si>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</si>
  <si>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</si>
  <si>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</si>
  <si>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</si>
  <si>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</si>
  <si>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</si>
  <si>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</si>
  <si>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</si>
  <si>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</si>
  <si>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</si>
  <si>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</si>
  <si>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</si>
  <si>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</si>
  <si>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</si>
  <si>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</si>
  <si>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</si>
  <si>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</si>
  <si>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</si>
  <si>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</si>
  <si>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</si>
  <si>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</si>
  <si>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</si>
  <si>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</si>
  <si>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</si>
  <si>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</si>
  <si>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</si>
  <si>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</si>
  <si>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</si>
  <si>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</si>
  <si>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</si>
  <si>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</si>
  <si>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</si>
  <si>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</si>
  <si>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</si>
  <si>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</si>
  <si>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</si>
  <si>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</si>
  <si>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</si>
  <si>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</si>
  <si>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</si>
  <si>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</si>
  <si>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</si>
  <si>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</si>
  <si>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</si>
  <si>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</si>
  <si>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</si>
  <si>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</si>
  <si>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</si>
  <si>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</si>
  <si>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</si>
  <si>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</si>
  <si>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</si>
  <si>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</si>
  <si>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</si>
  <si>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</si>
  <si>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</si>
  <si>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</si>
  <si>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</si>
  <si>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</si>
  <si>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</si>
  <si>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</si>
  <si>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</si>
  <si>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</si>
  <si>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</si>
  <si>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</si>
  <si>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</si>
  <si>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</si>
  <si>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</si>
  <si>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</si>
  <si>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</si>
  <si>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</si>
  <si>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</si>
  <si>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</si>
  <si>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</si>
  <si>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</si>
  <si>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</si>
  <si>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</si>
  <si>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</si>
  <si>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</si>
  <si>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</si>
  <si>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</si>
  <si>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</si>
  <si>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</si>
  <si>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</si>
  <si>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</si>
  <si>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</si>
  <si>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</si>
  <si>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</si>
  <si>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</si>
  <si>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</si>
  <si>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</si>
  <si>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</si>
  <si>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</si>
  <si>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</si>
  <si>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</si>
  <si>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</si>
  <si>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</si>
  <si>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</si>
  <si>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</si>
  <si>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</si>
  <si>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</si>
  <si>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</si>
  <si>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</si>
  <si>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</si>
  <si>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</si>
  <si>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</si>
  <si>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</si>
  <si>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</si>
  <si>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</si>
  <si>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</si>
  <si>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</si>
  <si>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</si>
  <si>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</si>
  <si>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</si>
  <si>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</si>
  <si>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</si>
  <si>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</si>
  <si>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</si>
  <si>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</si>
  <si>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</si>
  <si>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</si>
  <si>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</si>
  <si>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</si>
  <si>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</si>
  <si>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</si>
  <si>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</si>
  <si>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</si>
  <si>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</si>
  <si>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</si>
  <si>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</si>
  <si>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</si>
  <si>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</si>
  <si>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</si>
  <si>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</si>
  <si>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</si>
  <si>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</si>
  <si>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</si>
  <si>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</si>
  <si>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</si>
  <si>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</si>
  <si>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</si>
  <si>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</si>
  <si>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</si>
  <si>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</si>
  <si>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</si>
  <si>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</si>
  <si>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</si>
  <si>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</si>
  <si>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</si>
  <si>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</si>
  <si>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</si>
  <si>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</si>
  <si>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</si>
  <si>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</si>
  <si>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</si>
  <si>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</si>
  <si>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</si>
  <si>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</si>
  <si>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</si>
  <si>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</si>
  <si>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</si>
  <si>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</si>
  <si>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</si>
  <si>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</si>
  <si>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</si>
  <si>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</si>
  <si>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</si>
  <si>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</si>
  <si>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</si>
  <si>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</si>
  <si>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</si>
  <si>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</si>
  <si>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</si>
  <si>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</si>
  <si>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</si>
  <si>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</si>
  <si>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</si>
  <si>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</si>
  <si>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</si>
  <si>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</si>
  <si>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</si>
  <si>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</si>
  <si>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</si>
  <si>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</si>
  <si>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</si>
  <si>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</si>
  <si>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</si>
  <si>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</si>
  <si>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</si>
  <si>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</si>
  <si>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</si>
  <si>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</si>
  <si>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</si>
  <si>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</si>
  <si>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</si>
  <si>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</si>
  <si>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</si>
  <si>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</si>
  <si>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</si>
  <si>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</si>
  <si>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</si>
  <si>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</si>
  <si>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</si>
  <si>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</si>
  <si>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</si>
  <si>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</si>
  <si>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</si>
  <si>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</si>
  <si>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</si>
  <si>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</si>
  <si>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</si>
  <si>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</si>
  <si>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</si>
  <si>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</si>
  <si>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</si>
  <si>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</si>
  <si>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</si>
  <si>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</si>
  <si>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</si>
  <si>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</si>
  <si>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</si>
  <si>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</si>
  <si>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</si>
  <si>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</si>
  <si>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</si>
  <si>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</si>
  <si>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</si>
  <si>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</si>
  <si>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</si>
  <si>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</si>
  <si>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</si>
  <si>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</si>
  <si>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</si>
  <si>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</si>
  <si>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</si>
  <si>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</si>
  <si>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</si>
  <si>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</si>
  <si>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</si>
  <si>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</si>
  <si>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</si>
  <si>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</si>
  <si>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</si>
  <si>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</si>
  <si>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</si>
  <si>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</si>
  <si>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</si>
  <si>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</si>
  <si>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</si>
  <si>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</si>
  <si>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</si>
  <si>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</si>
  <si>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</si>
  <si>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</si>
  <si>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</si>
  <si>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</si>
  <si>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</si>
  <si>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</si>
  <si>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</si>
  <si>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</si>
  <si>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</si>
  <si>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</si>
  <si>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</si>
  <si>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</si>
  <si>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</si>
  <si>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</si>
  <si>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</si>
  <si>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</si>
  <si>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</si>
  <si>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</si>
  <si>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</si>
  <si>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</si>
  <si>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</si>
  <si>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</si>
  <si>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</si>
  <si>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</si>
  <si>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</si>
  <si>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</si>
  <si>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</si>
  <si>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</si>
  <si>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</si>
  <si>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</si>
  <si>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</si>
  <si>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</si>
  <si>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</si>
  <si>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</si>
  <si>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</si>
  <si>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</si>
  <si>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</si>
  <si>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</si>
  <si>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</si>
  <si>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</si>
  <si>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</si>
  <si>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</si>
  <si>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</si>
  <si>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</si>
  <si>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</si>
  <si>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</si>
  <si>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</si>
  <si>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</si>
  <si>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</si>
  <si>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</si>
  <si>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</si>
  <si>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</si>
  <si>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</si>
  <si>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</si>
  <si>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</si>
  <si>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</si>
  <si>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</si>
  <si>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</si>
  <si>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</si>
  <si>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</si>
  <si>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</si>
  <si>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</si>
  <si>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</si>
  <si>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</si>
  <si>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</si>
  <si>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</si>
  <si>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</si>
  <si>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</si>
  <si>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</si>
  <si>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</si>
  <si>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</si>
  <si>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</si>
  <si>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</si>
  <si>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</si>
  <si>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</si>
  <si>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</si>
  <si>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</si>
  <si>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</si>
  <si>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</si>
  <si>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</si>
  <si>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</si>
  <si>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</si>
  <si>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</si>
  <si>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</si>
  <si>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</si>
  <si>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</si>
  <si>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</si>
  <si>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</si>
  <si>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</si>
  <si>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</si>
  <si>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</si>
  <si>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</si>
  <si>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</si>
  <si>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</si>
  <si>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</si>
  <si>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</si>
  <si>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</si>
  <si>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</si>
  <si>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</si>
  <si>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</si>
  <si>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</si>
  <si>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</si>
  <si>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</si>
  <si>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</si>
  <si>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</si>
  <si>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</si>
  <si>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</si>
  <si>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</si>
  <si>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</si>
  <si>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</si>
  <si>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</si>
  <si>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</si>
  <si>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</si>
  <si>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</si>
  <si>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</si>
  <si>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</si>
  <si>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</si>
  <si>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</si>
  <si>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</si>
  <si>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</si>
  <si>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</si>
  <si>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</si>
  <si>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</si>
  <si>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</si>
  <si>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</si>
  <si>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</si>
  <si>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</si>
  <si>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</si>
  <si>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</si>
  <si>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</si>
  <si>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</si>
  <si>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</si>
  <si>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</si>
  <si>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</si>
  <si>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</si>
  <si>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</si>
  <si>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</si>
  <si>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</si>
  <si>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</si>
  <si>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</si>
  <si>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</si>
  <si>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</si>
  <si>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</si>
  <si>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</si>
  <si>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</si>
  <si>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</si>
  <si>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</si>
  <si>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</si>
  <si>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</si>
  <si>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</si>
  <si>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</si>
  <si>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</si>
  <si>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</si>
  <si>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</si>
  <si>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</si>
  <si>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</si>
  <si>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</si>
  <si>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</si>
  <si>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</si>
  <si>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</si>
  <si>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</si>
  <si>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</si>
  <si>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</si>
  <si>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</si>
  <si>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</si>
  <si>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</si>
  <si>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</si>
  <si>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</si>
  <si>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</si>
  <si>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</si>
  <si>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</si>
  <si>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</si>
  <si>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</si>
  <si>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</si>
  <si>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</si>
  <si>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</si>
  <si>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</si>
  <si>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</si>
  <si>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</si>
  <si>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</si>
  <si>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</si>
  <si>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</si>
  <si>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</si>
  <si>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</si>
  <si>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</si>
  <si>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</si>
  <si>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</si>
  <si>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</si>
  <si>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</si>
  <si>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</si>
  <si>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</si>
  <si>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</si>
  <si>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</si>
  <si>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</si>
  <si>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</si>
  <si>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</si>
  <si>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</si>
  <si>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</si>
  <si>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</si>
  <si>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</si>
  <si>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</si>
  <si>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</si>
  <si>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</si>
  <si>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</si>
  <si>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</si>
  <si>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</si>
  <si>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</si>
  <si>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</si>
  <si>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</si>
  <si>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</si>
  <si>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</si>
  <si>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</si>
  <si>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</si>
  <si>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</si>
  <si>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</si>
  <si>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</si>
  <si>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</si>
  <si>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</si>
  <si>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</si>
  <si>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</si>
  <si>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</si>
  <si>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</si>
  <si>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</si>
  <si>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</si>
  <si>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</si>
  <si>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</si>
  <si>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</si>
  <si>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</si>
  <si>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</si>
  <si>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</si>
  <si>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</si>
  <si>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</si>
  <si>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</si>
  <si>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</si>
  <si>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</si>
  <si>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</si>
  <si>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</si>
  <si>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</si>
  <si>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</si>
  <si>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</si>
  <si>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</si>
  <si>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</si>
  <si>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</si>
  <si>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</si>
  <si>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</si>
  <si>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</si>
  <si>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</si>
  <si>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</si>
  <si>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</si>
  <si>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</si>
  <si>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</si>
  <si>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</si>
  <si>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</si>
  <si>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</si>
  <si>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</si>
  <si>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</si>
  <si>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</si>
  <si>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</si>
  <si>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</si>
  <si>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</si>
  <si>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</si>
  <si>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</si>
  <si>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</si>
  <si>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</si>
  <si>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</si>
  <si>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</si>
  <si>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</si>
  <si>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</si>
  <si>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</si>
  <si>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</si>
  <si>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</si>
  <si>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</si>
  <si>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</si>
  <si>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</si>
  <si>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</si>
  <si>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</si>
  <si>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</si>
  <si>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</si>
  <si>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</si>
  <si>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</si>
  <si>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</si>
  <si>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</si>
  <si>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</si>
  <si>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</si>
  <si>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</si>
  <si>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</si>
  <si>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</si>
  <si>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</si>
  <si>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</si>
  <si>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</si>
  <si>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</si>
  <si>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</si>
  <si>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</si>
  <si>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</si>
  <si>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</si>
  <si>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</si>
  <si>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</si>
  <si>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</si>
  <si>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</si>
  <si>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</si>
  <si>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</si>
  <si>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</si>
  <si>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</si>
  <si>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</si>
  <si>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</si>
  <si>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</si>
  <si>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</si>
  <si>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</si>
  <si>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</si>
  <si>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</si>
  <si>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</si>
  <si>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</si>
  <si>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</si>
  <si>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</si>
  <si>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</si>
  <si>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</si>
  <si>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</si>
  <si>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</si>
  <si>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</si>
  <si>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</si>
  <si>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</si>
  <si>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</si>
  <si>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</si>
  <si>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</si>
  <si>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</si>
  <si>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</si>
  <si>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</si>
  <si>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</si>
  <si>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</si>
  <si>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</si>
  <si>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</si>
  <si>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</si>
  <si>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</si>
  <si>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</si>
  <si>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</si>
  <si>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</si>
  <si>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</si>
  <si>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</si>
  <si>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</si>
  <si>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</si>
  <si>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</si>
  <si>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</si>
  <si>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</si>
  <si>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</si>
  <si>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</si>
  <si>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</si>
  <si>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</si>
  <si>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</si>
  <si>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</si>
  <si>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</si>
  <si>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</si>
  <si>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</si>
  <si>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</si>
  <si>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</si>
  <si>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</si>
  <si>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</si>
  <si>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</si>
  <si>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</si>
  <si>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</si>
  <si>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</si>
  <si>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</si>
  <si>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</si>
  <si>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</si>
  <si>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</si>
  <si>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</si>
  <si>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</si>
  <si>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</si>
  <si>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</si>
  <si>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</si>
  <si>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</si>
  <si>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</si>
  <si>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</si>
  <si>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</si>
  <si>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</si>
  <si>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</si>
  <si>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</si>
  <si>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</si>
  <si>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</si>
  <si>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</si>
  <si>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</si>
  <si>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</si>
  <si>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</si>
  <si>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</si>
  <si>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</si>
  <si>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</si>
  <si>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</si>
  <si>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</si>
  <si>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</si>
  <si>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</si>
  <si>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</si>
  <si>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</si>
  <si>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</si>
  <si>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</si>
  <si>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</si>
  <si>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</si>
  <si>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</si>
  <si>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</si>
  <si>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</si>
  <si>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</si>
  <si>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</si>
  <si>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</si>
  <si>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</si>
  <si>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</si>
  <si>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</si>
  <si>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</si>
  <si>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</si>
  <si>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</si>
  <si>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</si>
  <si>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</si>
  <si>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</si>
  <si>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</si>
  <si>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</si>
  <si>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</si>
  <si>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</si>
  <si>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</si>
  <si>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</si>
  <si>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</si>
  <si>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</si>
  <si>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</si>
  <si>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</si>
  <si>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</si>
  <si>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</si>
  <si>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</si>
  <si>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</si>
  <si>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</si>
  <si>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</si>
  <si>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</si>
  <si>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</si>
  <si>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</si>
  <si>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</si>
  <si>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</si>
  <si>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</si>
  <si>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</si>
  <si>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</si>
  <si>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</si>
  <si>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</si>
  <si>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</si>
  <si>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</si>
  <si>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</si>
  <si>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</si>
  <si>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</si>
  <si>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</si>
  <si>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</si>
  <si>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</si>
  <si>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</si>
  <si>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</si>
  <si>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</si>
  <si>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</si>
  <si>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</si>
  <si>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</si>
  <si>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</si>
  <si>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</si>
  <si>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</si>
  <si>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</si>
  <si>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</si>
  <si>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</si>
  <si>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</si>
  <si>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</si>
  <si>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</si>
  <si>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</si>
  <si>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</si>
  <si>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</si>
  <si>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</si>
  <si>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</si>
  <si>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</si>
  <si>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</si>
  <si>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</si>
  <si>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</si>
  <si>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</si>
  <si>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</si>
  <si>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</si>
  <si>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</si>
  <si>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</si>
  <si>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</si>
  <si>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</si>
  <si>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</si>
  <si>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</si>
  <si>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</si>
  <si>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</si>
  <si>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</si>
  <si>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</si>
  <si>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</si>
  <si>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</si>
  <si>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</si>
  <si>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</si>
  <si>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</si>
  <si>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</si>
  <si>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</si>
  <si>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</si>
  <si>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</si>
  <si>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</si>
  <si>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</si>
  <si>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</si>
  <si>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</si>
  <si>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</si>
  <si>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</si>
  <si>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</si>
  <si>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</si>
  <si>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</si>
  <si>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</si>
  <si>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</si>
  <si>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</si>
  <si>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</si>
  <si>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</si>
  <si>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</si>
  <si>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</si>
  <si>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</si>
  <si>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</si>
  <si>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</si>
  <si>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</si>
  <si>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</si>
  <si>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</si>
  <si>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</si>
  <si>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</si>
  <si>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</si>
  <si>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</si>
  <si>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</si>
  <si>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</si>
  <si>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</si>
  <si>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</si>
  <si>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</si>
  <si>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</si>
  <si>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</si>
  <si>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</si>
  <si>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</si>
  <si>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</si>
  <si>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</si>
  <si>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</si>
  <si>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</si>
  <si>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</si>
  <si>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</si>
  <si>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</si>
  <si>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</si>
  <si>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</si>
  <si>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</si>
  <si>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</si>
  <si>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</si>
  <si>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</si>
  <si>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</si>
  <si>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</si>
  <si>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</si>
  <si>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</si>
  <si>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</si>
  <si>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</si>
  <si>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</si>
  <si>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</si>
  <si>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</si>
  <si>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</si>
  <si>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</si>
  <si>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</si>
  <si>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</si>
  <si>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</si>
  <si>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</si>
  <si>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</si>
  <si>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</si>
  <si>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</si>
  <si>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</si>
  <si>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</si>
  <si>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</si>
  <si>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</si>
  <si>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</si>
  <si>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</si>
  <si>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</si>
  <si>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</si>
  <si>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</si>
  <si>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</si>
  <si>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</si>
  <si>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</si>
  <si>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</si>
  <si>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</si>
  <si>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</si>
  <si>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</si>
  <si>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</si>
  <si>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</si>
  <si>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</si>
  <si>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</si>
  <si>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</si>
  <si>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</si>
  <si>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</si>
  <si>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</si>
  <si>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</si>
  <si>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</si>
  <si>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</si>
  <si>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</si>
  <si>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</si>
  <si>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</si>
  <si>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</si>
  <si>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</si>
  <si>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</si>
  <si>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</si>
  <si>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</si>
  <si>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</si>
  <si>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</si>
  <si>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</si>
  <si>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</si>
  <si>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</si>
  <si>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</si>
  <si>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</si>
  <si>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</si>
  <si>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</si>
  <si>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</si>
  <si>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</si>
  <si>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</si>
  <si>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</si>
  <si>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</si>
  <si>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</si>
  <si>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</si>
  <si>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</si>
  <si>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</si>
  <si>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</si>
  <si>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</si>
  <si>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</si>
  <si>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</si>
  <si>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</si>
  <si>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</si>
  <si>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</si>
  <si>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</si>
  <si>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</si>
  <si>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</si>
  <si>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</si>
  <si>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</si>
  <si>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</si>
  <si>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</si>
  <si>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</si>
  <si>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</si>
  <si>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</si>
  <si>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</si>
  <si>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</si>
  <si>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</si>
  <si>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</si>
  <si>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</si>
  <si>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</si>
  <si>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</si>
  <si>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</si>
  <si>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</si>
  <si>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</si>
  <si>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</si>
  <si>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</si>
  <si>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</si>
  <si>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</si>
  <si>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</si>
  <si>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</si>
  <si>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</si>
  <si>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</si>
  <si>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</si>
  <si>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</si>
  <si>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</si>
  <si>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</si>
  <si>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</si>
  <si>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</si>
  <si>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</si>
  <si>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</si>
  <si>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</si>
  <si>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</si>
  <si>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</si>
  <si>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</si>
  <si>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</si>
  <si>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</si>
  <si>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</si>
  <si>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</si>
  <si>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</si>
  <si>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</si>
  <si>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</si>
  <si>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</si>
  <si>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</si>
  <si>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</si>
  <si>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</si>
  <si>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</si>
  <si>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</si>
  <si>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</si>
  <si>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</si>
  <si>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</si>
  <si>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</si>
  <si>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</si>
  <si>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</si>
  <si>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</si>
  <si>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</si>
  <si>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</si>
  <si>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</si>
  <si>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</si>
  <si>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</si>
  <si>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</si>
  <si>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</si>
  <si>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</si>
  <si>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</si>
  <si>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</si>
  <si>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</si>
  <si>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</si>
  <si>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</si>
  <si>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</si>
  <si>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</si>
  <si>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</si>
  <si>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</si>
  <si>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</si>
  <si>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</si>
  <si>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</si>
  <si>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</si>
  <si>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</si>
  <si>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</si>
  <si>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</si>
  <si>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</si>
  <si>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</si>
  <si>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</si>
  <si>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</si>
  <si>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</si>
  <si>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</si>
  <si>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</si>
  <si>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</si>
  <si>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</si>
  <si>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</si>
  <si>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</si>
  <si>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</si>
  <si>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</si>
  <si>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</si>
  <si>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</si>
  <si>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</si>
  <si>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</si>
  <si>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</si>
  <si>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</si>
  <si>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</si>
  <si>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</si>
  <si>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</si>
  <si>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</si>
  <si>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</si>
  <si>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</si>
  <si>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</si>
  <si>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</si>
  <si>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</si>
  <si>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</si>
  <si>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</si>
  <si>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</si>
  <si>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</si>
  <si>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</si>
  <si>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</si>
  <si>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</si>
  <si>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</si>
  <si>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</si>
  <si>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</si>
  <si>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</si>
  <si>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</si>
  <si>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</si>
  <si>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</si>
  <si>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</si>
  <si>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</si>
  <si>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</si>
  <si>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</si>
  <si>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</si>
  <si>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</si>
  <si>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</si>
  <si>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</si>
  <si>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</si>
  <si>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</si>
  <si>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</si>
  <si>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</si>
  <si>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</si>
  <si>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</si>
  <si>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</si>
  <si>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</si>
  <si>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</si>
  <si>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</si>
  <si>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</si>
  <si>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</si>
  <si>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</si>
  <si>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</si>
  <si>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</si>
  <si>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</si>
  <si>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</si>
  <si>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</si>
  <si>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</si>
  <si>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</si>
  <si>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</si>
  <si>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</si>
  <si>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</si>
  <si>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</si>
  <si>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</si>
  <si>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</si>
  <si>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</si>
  <si>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</si>
  <si>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</si>
  <si>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</si>
  <si>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</si>
  <si>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</si>
  <si>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</si>
  <si>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</si>
  <si>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</si>
  <si>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</si>
  <si>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</si>
  <si>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</si>
  <si>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</si>
  <si>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</si>
  <si>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</si>
  <si>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</si>
  <si>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</si>
  <si>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</si>
  <si>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</si>
  <si>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</si>
  <si>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</si>
  <si>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</si>
  <si>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</si>
  <si>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</si>
  <si>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PCM-20251120-00000801</t>
  </si>
  <si>
    <t>70 min</t>
  </si>
  <si>
    <t xml:space="preserve"> </t>
  </si>
  <si>
    <t xml:space="preserve"> PCM-20250215-00000830 </t>
  </si>
  <si>
    <t>LTE site still down and  site located in aramco area access issue need special permission</t>
  </si>
  <si>
    <t>NO PCM</t>
  </si>
  <si>
    <t>90 mins</t>
  </si>
  <si>
    <t>PCM-20251120-00000555</t>
  </si>
  <si>
    <t>20 mins</t>
  </si>
  <si>
    <t>PCM-20251120-00000625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</si>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</sst>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318.43140752314503</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1</v>
      </c>
      <c r="D3" s="133" t="s">
        <v>11783</v>
      </c>
      <c r="E3" s="143" t="s">
        <v>39021</v>
      </c>
      <c r="F3" s="144">
        <v>45981.328993055555</v>
      </c>
      <c r="G3" s="145">
        <f ca="1">IFERROR(NOW()-F3,"-")</f>
        <v>5.0840393516409677E-2</v>
      </c>
      <c r="H3" s="144">
        <v>45981.323993055557</v>
      </c>
      <c r="I3" s="142" t="str">
        <f>IFERROR(VLOOKUP(D3,DB!A:F,6,0),"")</f>
        <v>SCECO</v>
      </c>
      <c r="J3" s="142" t="str">
        <f>IFERROR(VLOOKUP(D3,DB!A:G,7,0),"")</f>
        <v>Dead</v>
      </c>
      <c r="K3" s="146" t="s">
        <v>39024</v>
      </c>
      <c r="L3" s="147" t="str">
        <f>IFERROR(VLOOKUP(D3,DB!A:I,9,0),"")</f>
        <v>Latis</v>
      </c>
    </row>
    <row r="4" spans="1:15" ht="15" customHeight="1">
      <c r="A4" s="141" t="s">
        <v>39025</v>
      </c>
      <c r="B4" s="142" t="str">
        <f>IFERROR(VLOOKUP(D4,DB!A:K,11,0),"")</f>
        <v>R1</v>
      </c>
      <c r="C4" s="142">
        <v>1</v>
      </c>
      <c r="D4" s="133" t="s">
        <v>2199</v>
      </c>
      <c r="E4" s="143" t="s">
        <v>39021</v>
      </c>
      <c r="F4" s="144"/>
      <c r="G4" s="145">
        <f ca="1">IFERROR(NOW()-F4,"-")</f>
        <v>45981.379833449071</v>
      </c>
      <c r="H4" s="144">
        <v>45981.338564814818</v>
      </c>
      <c r="I4" s="142" t="str">
        <f>IFERROR(VLOOKUP(D4,DB!A:F,6,0),"")</f>
        <v>SCECO</v>
      </c>
      <c r="J4" s="142" t="str">
        <f>IFERROR(VLOOKUP(D4,DB!A:G,7,0),"")</f>
        <v>Vandalized</v>
      </c>
      <c r="K4" s="146" t="s">
        <v>39026</v>
      </c>
      <c r="L4" s="147" t="str">
        <f>IFERROR(VLOOKUP(D4,DB!A:I,9,0),"")</f>
        <v>Zain</v>
      </c>
    </row>
    <row r="5" spans="1:15" ht="15" customHeight="1">
      <c r="A5" s="141"/>
      <c r="B5" s="142" t="str">
        <f>IFERROR(VLOOKUP(D5,DB!A:K,11,0),"")</f>
        <v/>
      </c>
      <c r="C5" s="142"/>
      <c r="D5" s="133"/>
      <c r="E5" s="143"/>
      <c r="F5" s="144"/>
      <c r="G5" s="145">
        <f ca="1">IFERROR(NOW()-F5,"-")</f>
        <v>45981.379833449071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45981.379833449071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45981.379833449071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45981.379833449071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45981.379833449071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45981.379833449071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45981.379833449071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45981.379833449071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45981.379833449071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45981.379833449071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45981.379833449071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45981.379833449071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45981.379833449071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45981.379833449071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45981.379833449071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45981.379833449071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45981.379833449071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45981.379833449071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45981.379833449071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45981.379833449071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45981.379833449071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45981.379833449071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45981.379833449071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45981.379833449071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45981.379833449071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45981.379833449071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45981.379833449071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45981.379833449071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45981.379833449071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45981.379833449071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45981.379833449071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45981.379833449071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45981.379833449071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45981.379833449071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45981.379833449071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45981.379833449071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45981.379833449071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45981.379833449071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45981.379833449071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45981.379833449071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45981.379833449071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45981.379833449071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45981.379833449071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45981.379833449071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45981.379833449071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45981.379833449071</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45981.379833449071</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45981.379833449071</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45981.379833449071</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45981.379833449071</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45981.379833449071</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45981.379833449071</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45981.379833449071</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45981.379833449071</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45981.379833449071</v>
      </c>
      <c r="H59" s="144"/>
      <c r="I59" s="142" t="str">
        <f>IFERROR(VLOOKUP(D59,DB!A:F,6,0),"")</f>
        <v/>
      </c>
      <c r="J59" s="142" t="str">
        <f>IFERROR(VLOOKUP(D59,DB!A:G,7,0),"")</f>
        <v/>
      </c>
      <c r="K59" s="146"/>
      <c r="L59" s="147" t="str">
        <f>IFERROR(VLOOKUP(D59,DB!A:I,9,0),"")</f>
        <v/>
      </c>
    </row>
    <row r="60" spans="1:12" ht="15" customHeight="1">
      <c r="A60" s="148"/>
      <c r="B60" s="135" t="str">
        <f>IFERROR(VLOOKUP(D60,DB!A:K,11,0),"")</f>
        <v/>
      </c>
      <c r="C60" s="135"/>
      <c r="D60" s="149"/>
      <c r="E60" s="136"/>
      <c r="F60" s="137"/>
      <c r="G60" s="138">
        <f ca="1">IFERROR(NOW()-F60,"-")</f>
        <v>45981.379833449071</v>
      </c>
      <c r="H60" s="137"/>
      <c r="I60" s="135" t="str">
        <f>IFERROR(VLOOKUP(D60,DB!A:F,6,0),"")</f>
        <v/>
      </c>
      <c r="J60" s="135" t="str">
        <f>IFERROR(VLOOKUP(D60,DB!A:G,7,0),"")</f>
        <v/>
      </c>
      <c r="K60" s="139"/>
      <c r="L60" s="140"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156.37999548610969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2.6766319439047948E-2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7.9005786974448711E-3</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7.3450231429887936E-3</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61">
        <v>1</v>
      </c>
      <c r="D7" s="18" t="s">
        <v>23049</v>
      </c>
      <c r="E7" s="84" t="s">
        <v>39021</v>
      </c>
      <c r="F7" s="103">
        <v>45981.374849537038</v>
      </c>
      <c r="G7" s="104">
        <f ca="1">IFERROR(NOW()-F7,"-")</f>
        <v>4.9839120329124853E-3</v>
      </c>
      <c r="H7" s="103">
        <v>45981.369988425926</v>
      </c>
      <c r="I7" s="18" t="str">
        <f>IFERROR(VLOOKUP(D7,DB!A:F,6,0),"")</f>
        <v>SCECO</v>
      </c>
      <c r="J7" s="18" t="str">
        <f>IFERROR(VLOOKUP(D7,DB!A:G,7,0),"")</f>
        <v>Vandalized</v>
      </c>
      <c r="K7" s="85"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45981.379833449071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45981.379833449071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45981.379833449071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45981.379833449071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45981.379833449071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45981.379833449071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45981.379833449071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45981.379833449071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45981.379833449071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45981.379833449071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45981.379833449071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45981.379833449071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45981.379833449071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45981.379833449071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45981.379833449071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45981.379833449071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45981.379833449071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45981.379833449071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45981.379833449071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45981.379833449071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45981.379833449071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45981.379833449071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45981.379833449071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45981.379833449071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45981.379833449071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45981.379833449071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45981.379833449071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45981.379833449071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45981.379833449071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45981.379833449071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45981.379833449071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45981.379833449071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45981.379833449071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45981.379833449071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45981.379833449071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45981.379833449071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45981.379833449071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45981.379833449071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45981.379833449071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45981.379833449071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45981.379833449071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45981.379833449071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45981.379833449071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45981.379833449071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45981.379833449071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45981.379833449071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45981.379833449071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45981.379833449071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45981.379833449071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45981.379833449071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45981.379833449071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45981.379833449071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45981.379833449071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45981.379833449071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45981.379833449071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45981.379833449071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45981.379833449071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45981.379833449071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45981.379833449071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45981.379833449071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45981.379833449071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45981.379833449071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45981.379833449071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45981.379833449071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45981.379833449071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45981.379833449071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45981.379833449071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45981.379833449071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45981.379833449071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45981.379833449071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45981.379833449071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45981.379833449071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45981.379833449071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45981.379833449071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45981.379833449071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45981.379833449071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45981.379833449071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45981.379833449071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45981.379833449071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45981.379833449071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45981.379833449071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45981.379833449071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45981.379833449071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45981.379833449071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45981.379833449071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45981.379833449071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45981.379833449071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45981.379833449071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45981.379833449071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45981.379833449071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45981.379833449071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45981.379833449071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45981.379833449071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45981.379833449071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45981.379833449071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45981.379833449071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45981.379833449071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45981.379833449071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45981.379833449071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45981.379833449071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45981.379833449071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45981.379833449071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45981.379833449071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45981.379833449071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45981.379833449071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45981.379833449071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45981.379833449071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45981.379833449071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45981.379833449071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45981.379833449071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45981.379833449071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45981.379833449071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45981.379833449071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45981.379833449071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45981.379833449071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45981.379833449071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45981.379833449071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45981.379833449071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45981.379833449071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45981.379833449071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45981.379833449071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45981.379833449071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45981.379833449071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45981.379833449071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45981.379833449071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45981.379833449071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45981.379833449071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45981.379833449071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45981.379833449071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45981.379833449071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45981.379833449071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45981.379833449071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45981.379833449071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45981.379833449071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45981.379833449071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45981.379833449071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45981.379833449071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45981.379833449071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45981.379833449071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45981.379833449071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45981.379833449071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45981.379833449071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45981.379833449071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45981.379833449071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45981.379833449071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45981.379833449071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45981.379833449071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45981.379833449071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45981.379833449071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45981.379833449071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45981.379833449071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45981.379833449071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45981.379833449071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45981.379833449071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45981.379833449071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45981.379833449071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45981.379833449071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45981.379833449071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45981.379833449071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45981.379833449071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45981.379833449071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45981.379833449071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45981.379833449071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45981.379833449071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45981.379833449071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45981.379833449071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45981.379833449071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45981.379833449071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45981.379833449071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45981.379833449071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45981.379833449071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45981.379833449071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45981.379833449071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45981.379833449071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45981.379833449071</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45981.379833449071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45981.379833449071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45981.379833449071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45981.379833449071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45981.379833449071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45981.379833449071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45981.379833449071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45981.379833449071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45981.379833449071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45981.379833449071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45981.379833449071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45981.379833449071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45981.379833449071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45981.379833449071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45981.379833449071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45981.379833449071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45981.379833449071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45981.379833449071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45981.379833449071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45981.379833449071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45981.379833449071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45981.379833449071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45981.379833449071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45981.379833449071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45981.379833449071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45981.379833449071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45981.379833449071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45981.379833449071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45981.379833449071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45981.379833449071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45981.379833449071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45981.379833449071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45981.379833449071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45981.379833449071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45981.379833449071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45981.379833449071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45981.379833449071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45981.379833449071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45981.379833449071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45981.379833449071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45981.379833449071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45981.379833449071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45981.379833449071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45981.379833449071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45981.379833449071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45981.379833449071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45981.379833449071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45981.379833449071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45981.379833449071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45981.379833449071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45981.379833449071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45981.379833449071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45981.379833449071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45981.379833449071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45981.379833449071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45981.379833449071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45981.379833449071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45981.379833449071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45981.379833449071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45981.379833449071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45981.379833449071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45981.379833449071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45981.379833449071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45981.379833449071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45981.379833449071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45981.379833449071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45981.379833449071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45981.379833449071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45981.379833449071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45981.379833449071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45981.379833449071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45981.379833449071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45981.379833449071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45981.379833449071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45981.379833449071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45981.379833449071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45981.379833449071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45981.379833449071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45981.379833449071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45981.379833449071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45981.379833449071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45981.379833449071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45981.379833449071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45981.379833449071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45981.379833449071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45981.379833449071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45981.379833449071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45981.379833449071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45981.379833449071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45981.379833449071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45981.379833449071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45981.379833449071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45981.379833449071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45981.379833449071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45981.379833449071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45981.379833449071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45981.379833449071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45981.379833449071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45981.379833449071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45981.379833449071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45981.379833449071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45981.379833449071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45981.379833449071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45981.379833449071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45981.379833449071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45981.379833449071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45981.379833449071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45981.379833449071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45981.379833449071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45981.379833449071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45981.379833449071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45981.379833449071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45981.379833449071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45981.379833449071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45981.379833449071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45981.379833449071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45981.379833449071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45981.379833449071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45981.379833449071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45981.379833449071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45981.379833449071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45981.379833449071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45981.379833449071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45981.379833449071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45981.379833449071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45981.379833449071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45981.379833449071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45981.379833449071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45981.379833449071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45981.379833449071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45981.379833449071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45981.379833449071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45981.379833449071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45981.379833449071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45981.379833449071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45981.379833449071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45981.379833449071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45981.379833449071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45981.379833449071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45981.379833449071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45981.379833449071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45981.379833449071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45981.379833449071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45981.379833449071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45981.379833449071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45981.379833449071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45981.379833449071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45981.379833449071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45981.379833449071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45981.379833449071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45981.379833449071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45981.379833449071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45981.379833449071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45981.379833449071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45981.379833449071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45981.379833449071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45981.379833449071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45981.379833449071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45981.379833449071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45981.379833449071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45981.379833449071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45981.379833449071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45981.379833449071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45981.379833449071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45981.379833449071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45981.379833449071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45981.379833449071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45981.379833449071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45981.379833449071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45981.379833449071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45981.379833449071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45981.379833449071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45981.379833449071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45981.379833449071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45981.379833449071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45981.379833449071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45981.379833449071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45981.379833449071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45981.379833449071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45981.379833449071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45981.379833449071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45981.379833449071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45981.379833449071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45981.379833449071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45981.379833449071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45981.379833449071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45981.379833449071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45981.379833449071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45981.379833449071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45981.379833449071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45981.379833449071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45981.379833449071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45981.379833449071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45981.379833449071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45981.379833449071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45981.379833449071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45981.379833449071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45981.379833449071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45981.379833449071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45981.379833449071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45981.379833449071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45981.379833449071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45981.379833449071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45981.379833449071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45981.379833449071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45981.379833449071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45981.379833449071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45981.379833449071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45981.379833449071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45981.379833449071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45981.379833449071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45981.379833449071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45981.379833449071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45981.379833449071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45981.379833449071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45981.379833449071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45981.379833449071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45981.379833449071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45981.379833449071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45981.379833449071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45981.379833449071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45981.379833449071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45981.379833449071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45981.379833449071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45981.379833449071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45981.379833449071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45981.379833449071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45981.379833449071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45981.379833449071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45981.379833449071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45981.379833449071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45981.379833449071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45981.379833449071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45981.379833449071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45981.379833449071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45981.379833449071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45981.379833449071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45981.379833449071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45981.379833449071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45981.379833449071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45981.379833449071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45981.379833449071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45981.379833449071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45981.379833449071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45981.379833449071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45981.379833449071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45981.379833449071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45981.379833449071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45981.379833449071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45981.379833449071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45981.379833449071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45981.379833449071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45981.379833449071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45981.379833449071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45981.379833449071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45981.379833449071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45981.379833449071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45981.379833449071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45981.379833449071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45981.379833449071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45981.379833449071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45981.379833449071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45981.379833449071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45981.379833449071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45981.379833449071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45981.379833449071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45981.379833449071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45981.379833449071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45981.379833449071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45981.379833449071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45981.379833449071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45981.379833449071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45981.379833449071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45981.379833449071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45981.379833449071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45981.379833449071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45981.379833449071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45981.379833449071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45981.379833449071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45981.379833449071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45981.379833449071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45981.379833449071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45981.379833449071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45981.379833449071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45981.379833449071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45981.379833449071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45981.379833449071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45981.379833449071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45981.379833449071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45981.379833449071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45981.379833449071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45981.379833449071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45981.379833449071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45981.379833449071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45981.379833449071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45981.379833449071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45981.379833449071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45981.379833449071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45981.379833449071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45981.379833449071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45981.379833449071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45981.379833449071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45981.379833449071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45981.379833449071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45981.379833449071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45981.379833449071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45981.379833449071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45981.379833449071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45981.379833449071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45981.379833449071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45981.379833449071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45981.379833449071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45981.379833449071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45981.379833449071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45981.379833449071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45981.379833449071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45981.379833449071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45981.379833449071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45981.379833449071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45981.379833449071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45981.379833449071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45981.379833449071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45981.379833449071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45981.379833449071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45981.379833449071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45981.379833449071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45981.379833449071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45981.379833449071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45981.379833449071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45981.379833449071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45981.379833449071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45981.379833449071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45981.379833449071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45981.379833449071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45981.379833449071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45981.379833449071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45981.379833449071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45981.379833449071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45981.379833449071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45981.379833449071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45981.379833449071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45981.379833449071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45981.379833449071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45981.379833449071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45981.379833449071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45981.379833449071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45981.379833449071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45981.379833449071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45981.379833449071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45981.379833449071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45981.379833449071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45981.379833449071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45981.379833449071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45981.379833449071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45981.379833449071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45981.379833449071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45981.379833449071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45981.379833449071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45981.379833449071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45981.379833449071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45981.379833449071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45981.379833449071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45981.379833449071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45981.379833449071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45981.379833449071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45981.379833449071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45981.379833449071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45981.379833449071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45981.379833449071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45981.379833449071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45981.379833449071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45981.379833449071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45981.379833449071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45981.379833449071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45981.379833449071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45981.379833449071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45981.379833449071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45981.379833449071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45981.379833449071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45981.379833449071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45981.379833449071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45981.379833449071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45981.379833449071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45981.379833449071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45981.379833449071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45981.379833449071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45981.379833449071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45981.379833449071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45981.379833449071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45981.379833449071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45981.379833449071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45981.379833449071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45981.379833449071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45981.379833449071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45981.379833449071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45981.379833449071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45981.379833449071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45981.379833449071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45981.379833449071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45981.379833449071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45981.379833449071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45981.379833449071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45981.379833449071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45981.379833449071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45981.379833449071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45981.379833449071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45981.379833449071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45981.379833449071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45981.379833449071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45981.379833449071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45981.379833449071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45981.379833449071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45981.379833449071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45981.379833449071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45981.379833449071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45981.379833449071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45981.379833449071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45981.379833449071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45981.379833449071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45981.379833449071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45981.379833449071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45981.379833449071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45981.379833449071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45981.379833449071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45981.379833449071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45981.379833449071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45981.379833449071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45981.379833449071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45981.379833449071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45981.379833449071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45981.379833449071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45981.379833449071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45981.379833449071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45981.379833449071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45981.379833449071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45981.379833449071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45981.379833449071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45981.379833449071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45981.379833449071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45981.379833449071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45981.379833449071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45981.379833449071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45981.379833449071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45981.379833449071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45981.379833449071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45981.379833449071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45981.379833449071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45981.379833449071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45981.379833449071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45981.379833449071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45981.379833449071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45981.379833449071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45981.379833449071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45981.379833449071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45981.379833449071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45981.379833449071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45981.379833449071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45981.379833449071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45981.379833449071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45981.379833449071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45981.379833449071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45981.379833449071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45981.379833449071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45981.379833449071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45981.379833449071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45981.379833449071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45981.379833449071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45981.379833449071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45981.379833449071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45981.379833449071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45981.379833449071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45981.379833449071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45981.379833449071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45981.379833449071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45981.379833449071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45981.379833449071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45981.379833449071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45981.379833449071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45981.379833449071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45981.379833449071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45981.379833449071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45981.379833449071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45981.379833449071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45981.379833449071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45981.379833449071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45981.379833449071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45981.379833449071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45981.379833449071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45981.379833449071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45981.379833449071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45981.379833449071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45981.379833449071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45981.379833449071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45981.379833449071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45981.379833449071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45981.379833449071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45981.379833449071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45981.379833449071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45981.379833449071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45981.379833449071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45981.379833449071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45981.379833449071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45981.379833449071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45981.379833449071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45981.379833449071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45981.379833449071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45981.379833449071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45981.379833449071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45981.379833449071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45981.379833449071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45981.379833449071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45981.379833449071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45981.379833449071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45981.379833449071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45981.379833449071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45981.379833449071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45981.379833449071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45981.379833449071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45981.379833449071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45981.379833449071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45981.379833449071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45981.379833449071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45981.379833449071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45981.379833449071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45981.379833449071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45981.379833449071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45981.379833449071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45981.379833449071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45981.379833449071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45981.379833449071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45981.379833449071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45981.379833449071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45981.379833449071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45981.379833449071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45981.379833449071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45981.379833449071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45981.379833449071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45981.379833449071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45981.379833449071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45981.379833449071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45981.379833449071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45981.379833449071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45981.379833449071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45981.379833449071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45981.379833449071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45981.379833449071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45981.379833449071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45981.379833449071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45981.379833449071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45981.379833449071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45981.379833449071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45981.379833449071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45981.379833449071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45981.379833449071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45981.379833449071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45981.379833449071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45981.379833449071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45981.379833449071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45981.379833449071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45981.379833449071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45981.379833449071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45981.379833449071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45981.379833449071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45981.379833449071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45981.379833449071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45981.379833449071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45981.379833449071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45981.379833449071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45981.379833449071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45981.379833449071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45981.379833449071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45981.379833449071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45981.379833449071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45981.379833449071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45981.379833449071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45981.379833449071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45981.379833449071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45981.379833449071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45981.379833449071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45981.379833449071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45981.379833449071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45981.379833449071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45981.379833449071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45981.379833449071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45981.379833449071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45981.379833449071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45981.379833449071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45981.379833449071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45981.379833449071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45981.379833449071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45981.379833449071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45981.379833449071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45981.379833449071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45981.379833449071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45981.379833449071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45981.379833449071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45981.379833449071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45981.379833449071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45981.379833449071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45981.379833449071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45981.379833449071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45981.379833449071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45981.379833449071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45981.379833449071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45981.379833449071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45981.379833449071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45981.379833449071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45981.379833449071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45981.379833449071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45981.379833449071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45981.379833449071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45981.379833449071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45981.379833449071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45981.379833449071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45981.379833449071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45981.379833449071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45981.379833449071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45981.379833449071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45981.379833449071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45981.379833449071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45981.379833449071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45981.379833449071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45981.379833449071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45981.379833449071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45981.379833449071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45981.379833449071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45981.379833449071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45981.379833449071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45981.379833449071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45981.379833449071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45981.379833449071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45981.379833449071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45981.379833449071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45981.379833449071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45981.379833449071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45981.379833449071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45981.379833449071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45981.379833449071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45981.379833449071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45981.379833449071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45981.379833449071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45981.379833449071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45981.379833449071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45981.379833449071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45981.379833449071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45981.379833449071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45981.379833449071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45981.379833449071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45981.379833449071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45981.379833449071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45981.379833449071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45981.379833449071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45981.379833449071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45981.379833449071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45981.379833449071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45981.379833449071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45981.379833449071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45981.379833449071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45981.379833449071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45981.379833449071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45981.379833449071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45981.379833449071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45981.379833449071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45981.379833449071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45981.379833449071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45981.379833449071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45981.379833449071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45981.379833449071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45981.379833449071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45981.379833449071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45981.379833449071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45981.379833449071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45981.379833449071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45981.379833449071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45981.379833449071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45981.379833449071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45981.379833449071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45981.379833449071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45981.379833449071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45981.379833449071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45981.379833449071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45981.379833449071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45981.379833449071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45981.379833449071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45981.379833449071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45981.379833449071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45981.379833449071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45981.379833449071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45981.379833449071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45981.379833449071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45981.379833449071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45981.379833449071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45981.379833449071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45981.379833449071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45981.379833449071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45981.379833449071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45981.379833449071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45981.379833449071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45981.379833449071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45981.379833449071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45981.379833449071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45981.379833449071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45981.379833449071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45981.379833449071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45981.379833449071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45981.379833449071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45981.379833449071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45981.379833449071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45981.379833449071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45981.379833449071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45981.379833449071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45981.379833449071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45981.379833449071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45981.379833449071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45981.379833449071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45981.379833449071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45981.379833449071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45981.379833449071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45981.379833449071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45981.379833449071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45981.379833449071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45981.379833449071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45981.379833449071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45981.379833449071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45981.379833449071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45981.379833449071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45981.379833449071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45981.379833449071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45981.379833449071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45981.379833449071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45981.379833449071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45981.379833449071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45981.379833449071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45981.379833449071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45981.379833449071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45981.379833449071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45981.379833449071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45981.379833449071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45981.379833449071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45981.379833449071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45981.379833449071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45981.379833449071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45981.379833449071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45981.379833449071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45981.379833449071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45981.379833449071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45981.379833449071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45981.379833449071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45981.379833449071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45981.379833449071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45981.379833449071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45981.379833449071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45981.379833449071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45981.379833449071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45981.379833449071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45981.379833449071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45981.379833449071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45981.379833449071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45981.379833449071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45981.379833449071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45981.379833449071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45981.379833449071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45981.379833449071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45981.379833449071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45981.379833449071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45981.379833449071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45981.379833449071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45981.379833449071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45981.379833449071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45981.379833449071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45981.379833449071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45981.379833449071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45981.379833449071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45981.379833449071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45981.379833449071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45981.379833449071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45981.379833449071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45981.379833449071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45981.379833449071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45981.379833449071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45981.379833449071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45981.379833449071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45981.379833449071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45981.379833449071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45981.379833449071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45981.379833449071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45981.379833449071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45981.379833449071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45981.379833449071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45981.379833449071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45981.379833449071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45981.379833449071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45981.379833449071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45981.379833449071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45981.379833449071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45981.379833449071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45981.379833449071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45981.379833449071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45981.379833449071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45981.379833449071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45981.379833449071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45981.379833449071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45981.379833449071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45981.379833449071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45981.379833449071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45981.379833449071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45981.379833449071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45981.379833449071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45981.379833449071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45981.379833449071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45981.379833449071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45981.379833449071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45981.379833449071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45981.379833449071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45981.379833449071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45981.379833449071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45981.379833449071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45981.379833449071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45981.379833449071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45981.379833449071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45981.379833449071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45981.379833449071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45981.379833449071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45981.379833449071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45981.379833449071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45981.379833449071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45981.379833449071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45981.379833449071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45981.379833449071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45981.379833449071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45981.379833449071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45981.379833449071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45981.379833449071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45981.379833449071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45981.379833449071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45981.379833449071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45981.379833449071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45981.379833449071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45981.379833449071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45981.379833449071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45981.379833449071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45981.379833449071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45981.379833449071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45981.379833449071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45981.379833449071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45981.379833449071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45981.379833449071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45981.379833449071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45981.379833449071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45981.379833449071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45981.379833449071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45981.379833449071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45981.379833449071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45981.379833449071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45981.379833449071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45981.379833449071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45981.379833449071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45981.379833449071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45981.379833449071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45981.379833449071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45981.379833449071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45981.379833449071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45981.379833449071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45981.379833449071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45981.379833449071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45981.379833449071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45981.379833449071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45981.379833449071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45981.379833449071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45981.379833449071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45981.379833449071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45981.379833449071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45981.379833449071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45981.379833449071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45981.379833449071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45981.379833449071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45981.379833449071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45981.379833449071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45981.379833449071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45981.379833449071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45981.379833449071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45981.379833449071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45981.379833449071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45981.379833449071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45981.379833449071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45981.379833449071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45981.379833449071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45981.379833449071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45981.379833449071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45981.379833449071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45981.379833449071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45981.379833449071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45981.379833449071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45981.379833449071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45981.379833449071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45981.379833449071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45981.379833449071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45981.379833449071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45981.379833449071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45981.379833449071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45981.379833449071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45981.379833449071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45981.379833449071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45981.379833449071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45981.379833449071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45981.379833449071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45981.379833449071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45981.379833449071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45981.379833449071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45981.379833449071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45981.379833449071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45981.379833449071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45981.379833449071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45981.379833449071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45981.379833449071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45981.379833449071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45981.379833449071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45981.379833449071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45981.379833449071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45981.379833449071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45981.379833449071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45981.379833449071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45981.379833449071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45981.379833449071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45981.379833449071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45981.379833449071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45981.379833449071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45981.379833449071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45981.379833449071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45981.379833449071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45981.379833449071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45981.379833449071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45981.379833449071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45981.379833449071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45981.379833449071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45981.379833449071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45981.379833449071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45981.379833449071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45981.379833449071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45981.379833449071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45981.379833449071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45981.379833449071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45981.379833449071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45981.379833449071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45981.379833449071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45981.379833449071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45981.379833449071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45981.379833449071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45981.379833449071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45981.379833449071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45981.379833449071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45981.379833449071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45981.379833449071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45981.379833449071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45981.379833449071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45981.379833449071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45981.379833449071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45981.379833449071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45981.379833449071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45981.379833449071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45981.379833449071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45981.379833449071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45981.379833449071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45981.379833449071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45981.379833449071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45981.379833449071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45981.379833449071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tabSelected="1" workbookViewId="0">
      <selection activeCell="H18" sqref="H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277.89911585647496</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36792</v>
      </c>
      <c r="E3" s="94" t="s">
        <v>39021</v>
      </c>
      <c r="F3" s="95"/>
      <c r="G3" s="96">
        <f t="shared" ref="G3:G44" ca="1" si="0">IFERROR(NOW()-F3,"")</f>
        <v>45981.379833449071</v>
      </c>
      <c r="H3" s="95">
        <v>45981.294444444444</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36975</v>
      </c>
      <c r="E4" s="94" t="s">
        <v>39021</v>
      </c>
      <c r="F4" s="95">
        <v>45981.312430555554</v>
      </c>
      <c r="G4" s="96">
        <f t="shared" ca="1" si="0"/>
        <v>6.7402893517282791E-2</v>
      </c>
      <c r="H4" s="95">
        <v>45981.292361111111</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37275</v>
      </c>
      <c r="E5" s="94" t="s">
        <v>39021</v>
      </c>
      <c r="F5" s="95">
        <v>45981.344606481478</v>
      </c>
      <c r="G5" s="96">
        <f t="shared" ca="1" si="0"/>
        <v>3.5226967593189329E-2</v>
      </c>
      <c r="H5" s="95">
        <v>45981.338634259257</v>
      </c>
      <c r="I5" s="113" t="str">
        <f>IFERROR(VLOOKUP(D5,DB!A:F,6,0),"")</f>
        <v>SCECO</v>
      </c>
      <c r="J5" s="113" t="str">
        <f>IFERROR(VLOOKUP(D5,DB!A:G,7,0),"")</f>
        <v>Dead</v>
      </c>
      <c r="K5" s="97" t="s">
        <v>39125</v>
      </c>
      <c r="L5" s="91" t="str">
        <f>IFERROR(VLOOKUP(D5,DB!A:I,9,0),"")</f>
        <v>Latis</v>
      </c>
    </row>
    <row r="6" spans="1:16" ht="15" customHeight="1">
      <c r="A6" s="113"/>
      <c r="B6" s="113" t="str">
        <f>IFERROR(VLOOKUP(D6,DB!A:K,11,0),"")</f>
        <v/>
      </c>
      <c r="C6" s="93"/>
      <c r="D6" s="91"/>
      <c r="E6" s="94"/>
      <c r="F6" s="95"/>
      <c r="G6" s="96">
        <f t="shared" ca="1" si="0"/>
        <v>45981.379833449071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45981.379833449071</v>
      </c>
      <c r="H7" s="95"/>
      <c r="I7" s="113" t="str">
        <f>IFERROR(VLOOKUP(D7,DB!A:F,6,0),"")</f>
        <v/>
      </c>
      <c r="J7" s="113" t="str">
        <f>IFERROR(VLOOKUP(D7,DB!A:G,7,0),"")</f>
        <v/>
      </c>
      <c r="K7" s="97"/>
      <c r="L7" s="91" t="str">
        <f>IFERROR(VLOOKUP(D7,DB!A:I,9,0),"")</f>
        <v/>
      </c>
    </row>
    <row r="8" spans="1:16" ht="15" customHeight="1">
      <c r="A8" s="113"/>
      <c r="B8" s="113" t="str">
        <f>IFERROR(VLOOKUP(D8,DB!A:K,11,0),"")</f>
        <v/>
      </c>
      <c r="C8" s="93"/>
      <c r="D8" s="134"/>
      <c r="E8" s="94"/>
      <c r="F8" s="95"/>
      <c r="G8" s="96">
        <f t="shared" ca="1" si="0"/>
        <v>45981.379833449071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45981.379833449071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45981.379833449071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45981.379833449071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45981.379833449071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45981.379833449071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45981.379833449071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45981.379833449071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45981.379833449071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45981.379833449071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45981.379833449071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45981.379833449071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45981.379833449071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45981.379833449071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45981.379833449071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45981.379833449071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45981.379833449071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45981.379833449071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45981.379833449071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45981.379833449071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45981.379833449071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45981.379833449071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45981.379833449071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45981.379833449071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45981.379833449071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45981.379833449071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45981.379833449071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45981.379833449071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45981.379833449071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45981.379833449071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45981.379833449071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45981.379833449071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45981.379833449071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45981.379833449071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45981.379833449071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45981.379833449071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45981.379833449071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45981.379833449071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45981.379833449071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45981.379833449071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45981.379833449071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45981.379833449071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45981.379833449071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45981.379833449071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45981.379833449071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45981.379833449071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45981.379833449071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45981.379833449071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45981.379833449071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45981.379833449071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45981.379833449071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45981.379833449071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45981.379833449071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45981.379833449071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45981.379833449071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45981.379833449071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45981.379833449071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45981.379833449071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45981.379833449071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45981.379833449071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45981.379833449071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45981.379833449071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45981.379833449071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45981.379833449071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45981.379833449071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45981.379833449071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45981.379833449071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45981.379833449071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45981.379833449071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45981.379833449071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45981.379833449071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45981.379833449071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45981.379833449071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45981.379833449071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45981.379833449071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45981.379833449071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45981.379833449071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45981.379833449071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45981.379833449071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45981.379833449071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45981.379833449071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45981.379833449071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45981.379833449071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45981.379833449071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45981.379833449071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45981.379833449071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45981.379833449071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45981.379833449071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45981.379833449071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45981.379833449071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45981.379833449071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45981.379833449071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45981.379833449071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45981.379833449071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45981.379833449071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45981.379833449071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45981.379833449071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45981.379833449071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45981.379833449071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45981.379833449071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45981.379833449071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45981.379833449071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45981.379833449071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45981.379833449071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45981.379833449071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45981.379833449071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45981.379833449071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45981.379833449071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45981.379833449071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45981.379833449071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45981.379833449071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45981.379833449071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45981.379833449071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45981.379833449071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45981.379833449071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45981.379833449071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45981.379833449071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45981.379833449071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45981.379833449071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45981.379833449071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45981.379833449071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45981.379833449071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45981.379833449071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45981.379833449071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45981.379833449071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45981.379833449071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45981.379833449071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45981.379833449071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45981.379833449071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45981.379833449071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45981.379833449071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45981.379833449071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45981.379833449071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45981.379833449071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45981.379833449071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45981.379833449071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45981.379833449071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45981.379833449071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45981.379833449071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45981.379833449071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45981.379833449071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45981.379833449071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45981.379833449071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45981.379833449071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45981.379833449071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45981.379833449071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45981.379833449071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45981.379833449071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45981.379833449071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45981.379833449071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45981.379833449071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45981.379833449071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45981.379833449071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45981.379833449071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45981.379833449071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45981.379833449071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45981.379833449071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45981.379833449071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45981.379833449071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45981.379833449071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45981.379833449071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45981.379833449071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45981.379833449071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45981.379833449071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45981.379833449071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45981.379833449071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45981.379833449071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45981.379833449071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45981.379833449071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45981.379833449071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45981.379833449071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45981.379833449071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45981.379833449071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45981.379833449071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45981.379833449071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45981.379833449071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45981.379833449071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45981.379833449071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45981.379833449071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45981.379833449071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45981.379833449071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45981.379833449071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45981.379833449071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45981.379833449071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45981.379833449071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45981.379833449071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45981.379833449071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45981.379833449071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45981.379833449071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45981.379833449071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45981.379833449071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45981.379833449071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45981.379833449071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45981.379833449071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45981.379833449071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45981.379833449071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45981.379833449071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45981.379833449071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45981.379833449071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45981.379833449071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45981.379833449071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45981.379833449071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45981.379833449071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45981.379833449071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45981.379833449071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45981.379833449071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45981.379833449071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45981.379833449071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45981.379833449071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45981.379833449071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45981.379833449071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45981.379833449071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45981.379833449071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45981.379833449071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45981.379833449071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45981.379833449071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45981.379833449071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45981.379833449071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45981.379833449071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45981.379833449071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45981.379833449071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45981.379833449071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45981.379833449071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45981.379833449071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45981.379833449071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45981.379833449071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45981.379833449071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45981.379833449071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45981.379833449071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45981.379833449071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45981.379833449071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45981.379833449071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45981.379833449071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45981.379833449071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45981.379833449071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45981.379833449071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45981.379833449071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45981.379833449071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45981.379833449071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45981.379833449071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45981.379833449071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45981.379833449071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45981.379833449071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45981.379833449071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45981.379833449071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45981.379833449071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45981.379833449071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45981.379833449071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45981.379833449071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45981.379833449071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45981.379833449071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45981.379833449071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45981.379833449071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45981.379833449071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45981.379833449071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45981.379833449071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45981.379833449071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45981.379833449071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45981.379833449071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45981.379833449071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45981.379833449071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45981.379833449071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45981.379833449071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45981.379833449071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45981.379833449071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45981.379833449071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45981.379833449071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45981.379833449071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45981.379833449071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45981.379833449071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45981.379833449071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45981.379833449071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45981.379833449071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45981.379833449071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45981.379833449071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45981.379833449071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45981.379833449071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45981.379833449071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45981.379833449071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45981.379833449071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45981.379833449071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45981.379833449071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45981.379833449071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45981.379833449071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45981.379833449071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45981.379833449071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45981.379833449071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45981.379833449071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45981.379833449071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45981.379833449071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45981.379833449071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45981.379833449071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45981.379833449071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45981.379833449071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45981.379833449071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45981.379833449071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45981.379833449071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45981.379833449071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45981.379833449071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45981.379833449071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45981.379833449071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45981.379833449071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45981.379833449071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45981.379833449071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45981.379833449071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45981.379833449071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45981.379833449071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45981.379833449071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45981.379833449071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45981.379833449071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45981.379833449071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45981.379833449071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45981.379833449071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45981.379833449071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45981.379833449071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45981.379833449071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45981.379833449071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45981.379833449071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45981.379833449071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45981.379833449071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45981.379833449071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45981.379833449071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45981.379833449071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45981.379833449071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45981.379833449071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45981.379833449071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45981.379833449071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45981.379833449071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45981.379833449071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45981.379833449071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45981.379833449071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45981.379833449071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45981.379833449071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45981.379833449071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45981.379833449071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45981.379833449071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45981.379833449071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45981.379833449071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45981.379833449071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45981.379833449071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45981.379833449071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45981.379833449071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45981.379833449071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45981.379833449071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45981.379833449071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45981.379833449071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45981.379833449071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45981.379833449071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45981.379833449071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45981.379833449071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45981.379833449071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45981.379833449071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45981.379833449071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45981.379833449071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45981.379833449071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45981.379833449071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45981.379833449071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28" ca="1" si="6">IFERROR(NOW()-F365,"")</f>
        <v>45981.379833449071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45981.379833449071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45981.379833449071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45981.379833449071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45981.379833449071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45981.379833449071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45981.379833449071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45981.379833449071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45981.379833449071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45981.379833449071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45981.379833449071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45981.379833449071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45981.379833449071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45981.379833449071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45981.379833449071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45981.379833449071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45981.379833449071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45981.379833449071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45981.379833449071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45981.379833449071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45981.379833449071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45981.379833449071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45981.379833449071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45981.379833449071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45981.379833449071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45981.379833449071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45981.379833449071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45981.379833449071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45981.379833449071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45981.379833449071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45981.379833449071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45981.379833449071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45981.379833449071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45981.379833449071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45981.379833449071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45981.379833449071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45981.379833449071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45981.379833449071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45981.379833449071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45981.379833449071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45981.379833449071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45981.379833449071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45981.379833449071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45981.379833449071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45981.379833449071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45981.379833449071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45981.379833449071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45981.379833449071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45981.379833449071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45981.379833449071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45981.379833449071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45981.379833449071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45981.379833449071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45981.379833449071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45981.379833449071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45981.379833449071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45981.379833449071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45981.379833449071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45981.379833449071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45981.379833449071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45981.379833449071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45981.379833449071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45981.379833449071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45981.379833449071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ref="G429:G474" ca="1" si="7">IFERROR(NOW()-F429,"")</f>
        <v>45981.379833449071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45981.379833449071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45981.379833449071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45981.379833449071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45981.379833449071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45981.379833449071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45981.379833449071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45981.379833449071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45981.379833449071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45981.379833449071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45981.379833449071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45981.379833449071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45981.379833449071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45981.379833449071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45981.379833449071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45981.379833449071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45981.379833449071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45981.379833449071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45981.379833449071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45981.379833449071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45981.379833449071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45981.379833449071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45981.379833449071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45981.379833449071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45981.379833449071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45981.379833449071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45981.379833449071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45981.379833449071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45981.379833449071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45981.379833449071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45981.379833449071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45981.379833449071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45981.379833449071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45981.379833449071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45981.379833449071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45981.379833449071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45981.379833449071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45981.379833449071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45981.379833449071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45981.379833449071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45981.379833449071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45981.379833449071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45981.379833449071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45981.379833449071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45981.379833449071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45981.379833449071</v>
      </c>
      <c r="H474" s="95"/>
      <c r="I474" s="113" t="str">
        <f>IFERROR(VLOOKUP(D474,DB!A:F,6,0),"")</f>
        <v/>
      </c>
      <c r="J474" s="113" t="str">
        <f>IFERROR(VLOOKUP(D474,DB!A:G,7,0),"")</f>
        <v/>
      </c>
      <c r="K474" s="97"/>
      <c r="L474" s="91" t="str">
        <f>IFERROR(VLOOKUP(D474,DB!A:I,9,0),"")</f>
        <v/>
      </c>
    </row>
  </sheetData>
  <dataValidations count="2">
    <dataValidation allowBlank="1" showInputMessage="1" showErrorMessage="1" sqref="E1" xr:uid="{A4F81451-56CC-4543-9497-104C4E44EE4B}"/>
    <dataValidation type="list" allowBlank="1" showInputMessage="1" showErrorMessage="1" sqref="E2:E4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39126</v>
      </c>
      <c r="B2" s="37" t="str">
        <f>IFERROR(VLOOKUP(D2,DB!A:K,11,0),"")</f>
        <v>R5</v>
      </c>
      <c r="C2" s="37">
        <v>3</v>
      </c>
      <c r="D2" s="106" t="s">
        <v>36011</v>
      </c>
      <c r="E2" s="37" t="s">
        <v>39021</v>
      </c>
      <c r="F2" s="38">
        <v>45891.832060185188</v>
      </c>
      <c r="G2" s="108">
        <f ca="1">IFERROR(NOW()-F2,"")</f>
        <v>89.547773263882846</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39104</v>
      </c>
      <c r="F3" s="38">
        <v>45926.188877314817</v>
      </c>
      <c r="G3" s="108">
        <f t="shared" ref="G3" ca="1" si="0">IFERROR(NOW()-F3,"")</f>
        <v>55.19095613425452</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39104</v>
      </c>
      <c r="F4" s="110">
        <v>45948.661111111112</v>
      </c>
      <c r="G4" s="111">
        <f t="shared" ref="G4" ca="1" si="1">IFERROR(NOW()-F4,"")</f>
        <v>32.718722337958752</v>
      </c>
      <c r="H4" s="110">
        <v>45948.661111111112</v>
      </c>
      <c r="I4" s="109" t="str">
        <f>IFERROR(VLOOKUP(D4,DB!A:F,6,0),"")</f>
        <v>SCECO</v>
      </c>
      <c r="J4" s="109" t="str">
        <f>IFERROR(VLOOKUP(D4,DB!A:G,7,0),"")</f>
        <v>Dead</v>
      </c>
      <c r="K4" s="109" t="s">
        <v>39131</v>
      </c>
      <c r="L4" s="109" t="str">
        <f>IFERROR(VLOOKUP(D4,DB!A:I,9,0),"")</f>
        <v>Latis</v>
      </c>
    </row>
    <row r="5" spans="1:13" s="105" customFormat="1">
      <c r="A5" s="109" t="s">
        <v>39132</v>
      </c>
      <c r="B5" s="109" t="str">
        <f>IFERROR(VLOOKUP(D5,DB!A:K,11,0),"")</f>
        <v>R5</v>
      </c>
      <c r="C5" s="109">
        <v>1</v>
      </c>
      <c r="D5" s="109" t="s">
        <v>33371</v>
      </c>
      <c r="E5" s="109" t="s">
        <v>39021</v>
      </c>
      <c r="F5" s="128">
        <v>45977.514803240738</v>
      </c>
      <c r="G5" s="111">
        <f ca="1">IFERROR(NOW()-F5,"")</f>
        <v>3.8650302083333372</v>
      </c>
      <c r="H5" s="128">
        <v>45977.468807870369</v>
      </c>
      <c r="I5" s="109" t="str">
        <f>IFERROR(VLOOKUP(D5,DB!A:F,6,0),"")</f>
        <v>SCECO</v>
      </c>
      <c r="J5" s="109" t="str">
        <f>IFERROR(VLOOKUP(D5,DB!A:G,7,0),"")</f>
        <v>Weak</v>
      </c>
      <c r="K5" s="109" t="s">
        <v>39133</v>
      </c>
      <c r="L5" s="109" t="str">
        <f>IFERROR(VLOOKUP(D5,DB!A:I,9,0),"")</f>
        <v>Latis</v>
      </c>
    </row>
    <row r="6" spans="1:13" ht="30.75">
      <c r="A6" s="109" t="s">
        <v>39134</v>
      </c>
      <c r="B6" s="109" t="str">
        <f>IFERROR(VLOOKUP(D6,DB!A:K,11,0),"")</f>
        <v>R5</v>
      </c>
      <c r="C6" s="109">
        <v>1</v>
      </c>
      <c r="D6" s="109" t="s">
        <v>32197</v>
      </c>
      <c r="E6" s="109" t="s">
        <v>39104</v>
      </c>
      <c r="F6" s="128">
        <v>45981.328344907408</v>
      </c>
      <c r="G6" s="111">
        <f ca="1">IFERROR(NOW()-F6,"")</f>
        <v>5.14885416632751E-2</v>
      </c>
      <c r="H6" s="128">
        <v>45981.322337962964</v>
      </c>
      <c r="I6" s="109" t="str">
        <f>IFERROR(VLOOKUP(D6,DB!A:F,6,0),"")</f>
        <v>SCECO</v>
      </c>
      <c r="J6" s="109" t="str">
        <f>IFERROR(VLOOKUP(D6,DB!A:G,7,0),"")</f>
        <v>Dead</v>
      </c>
      <c r="K6" s="109" t="s">
        <v>39135</v>
      </c>
      <c r="L6" s="109" t="str">
        <f>IFERROR(VLOOKUP(D6,DB!A:I,9,0),"")</f>
        <v>Latis</v>
      </c>
    </row>
    <row r="7" spans="1:13">
      <c r="A7" s="109"/>
      <c r="B7" s="109" t="str">
        <f>IFERROR(VLOOKUP(D7,DB!A:K,11,0),"")</f>
        <v/>
      </c>
      <c r="C7" s="109"/>
      <c r="D7"/>
      <c r="E7" s="109"/>
      <c r="F7" s="109"/>
      <c r="G7" s="111">
        <f ca="1">IFERROR(NOW()-F7,"")</f>
        <v>45981.379833449071</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45981.379833449071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45981.379833449071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45981.379833449071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45981.379833449071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45981.379833449071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45981.379833449071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45981.379833449071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45981.379833449071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45981.379833449071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45981.379833449071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45981.379833449071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45981.379833449071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45981.379833449071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45981.379833449071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45981.379833449071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45981.379833449071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45981.379833449071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45981.379833449071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45981.379833449071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45981.379833449071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45981.379833449071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45981.379833449071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45981.379833449071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45981.379833449071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45981.379833449071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45981.379833449071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45981.379833449071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45981.379833449071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45981.379833449071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45981.379833449071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45981.379833449071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45981.379833449071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45981.379833449071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45981.379833449071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45981.379833449071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45981.379833449071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45981.379833449071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45981.379833449071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45981.379833449071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45981.379833449071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45981.379833449071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45981.379833449071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45981.379833449071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45981.379833449071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45981.379833449071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45981.379833449071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45981.379833449071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45981.379833449071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45981.379833449071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45981.379833449071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45981.379833449071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45981.379833449071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45981.379833449071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45981.379833449071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45981.379833449071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45981.379833449071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45981.379833449071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45981.379833449071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45981.379833449071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45981.379833449071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45981.379833449071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45981.379833449071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45981.379833449071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45981.379833449071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45981.379833449071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45981.379833449071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45981.379833449071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45981.379833449071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45981.379833449071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45981.379833449071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45981.379833449071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45981.379833449071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45981.379833449071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45981.379833449071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45981.379833449071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45981.379833449071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45981.379833449071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45981.379833449071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45981.379833449071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45981.379833449071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45981.379833449071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45981.379833449071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45981.379833449071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45981.379833449071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45981.379833449071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45981.379833449071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45981.379833449071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45981.379833449071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45981.379833449071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45981.379833449071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45981.379833449071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45981.379833449071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45981.379833449071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45981.379833449071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45981.379833449071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45981.379833449071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45981.379833449071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45981.379833449071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45981.379833449071</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45981.379833449071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45981.379833449071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45981.379833449071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45981.379833449071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45981.379833449071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45981.379833449071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45981.379833449071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45981.379833449071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45981.379833449071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45981.379833449071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45981.379833449071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45981.379833449071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45981.379833449071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45981.379833449071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45981.379833449071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45981.379833449071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45981.379833449071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45981.379833449071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45981.379833449071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45981.379833449071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45981.379833449071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45981.379833449071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45981.379833449071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45981.379833449071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45981.379833449071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45981.379833449071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45981.379833449071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45981.379833449071</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33716</v>
      </c>
      <c r="E2" s="109"/>
      <c r="F2" s="121"/>
      <c r="G2" s="104">
        <f t="shared" ref="G2:G16" ca="1" si="0">IFERROR(NOW()-F2,"-")</f>
        <v>45981.379833449071</v>
      </c>
      <c r="H2" s="121">
        <v>45981.300902777781</v>
      </c>
      <c r="I2" s="119" t="str">
        <f>IFERROR(VLOOKUP(D2,DB!A:F,6,0),"")</f>
        <v>SCECO</v>
      </c>
      <c r="J2" s="119" t="str">
        <f>IFERROR(VLOOKUP(D2,DB!A:G,7,0),"")</f>
        <v>Vandalized</v>
      </c>
      <c r="K2" s="122" t="s">
        <v>39136</v>
      </c>
      <c r="L2" s="123" t="str">
        <f>IFERROR(VLOOKUP(D2,DB!A:I,9,0),"")</f>
        <v>Latis</v>
      </c>
    </row>
    <row r="3" spans="1:16382" ht="31.5" customHeight="1">
      <c r="A3" s="118" t="s">
        <v>39120</v>
      </c>
      <c r="B3" s="119" t="str">
        <f>IFERROR(VLOOKUP(D3,DB!A:K,11,0),"")</f>
        <v>R6</v>
      </c>
      <c r="C3" s="120">
        <v>1</v>
      </c>
      <c r="D3" s="119" t="s">
        <v>36448</v>
      </c>
      <c r="E3" s="109"/>
      <c r="F3" s="121"/>
      <c r="G3" s="104">
        <f t="shared" ca="1" si="0"/>
        <v>45981.379833449071</v>
      </c>
      <c r="H3" s="121">
        <v>45981.338368055556</v>
      </c>
      <c r="I3" s="119" t="str">
        <f>IFERROR(VLOOKUP(D3,DB!A:F,6,0),"")</f>
        <v>SCECO</v>
      </c>
      <c r="J3" s="119" t="str">
        <f>IFERROR(VLOOKUP(D3,DB!A:G,7,0),"")</f>
        <v>Dead</v>
      </c>
      <c r="K3" s="122"/>
      <c r="L3" s="123" t="str">
        <f>IFERROR(VLOOKUP(D3,DB!A:I,9,0),"")</f>
        <v>Latis</v>
      </c>
    </row>
    <row r="4" spans="1:16382" ht="31.5" customHeight="1">
      <c r="A4" s="118" t="s">
        <v>39120</v>
      </c>
      <c r="B4" s="119" t="str">
        <f>IFERROR(VLOOKUP(D4,DB!A:K,11,0),"")</f>
        <v>R6</v>
      </c>
      <c r="C4" s="120">
        <v>1</v>
      </c>
      <c r="D4" s="119" t="s">
        <v>29744</v>
      </c>
      <c r="E4" s="109"/>
      <c r="F4" s="121"/>
      <c r="G4" s="104">
        <f t="shared" ca="1" si="0"/>
        <v>45981.379833449071</v>
      </c>
      <c r="H4" s="121">
        <v>45981.34988425926</v>
      </c>
      <c r="I4" s="119" t="str">
        <f>IFERROR(VLOOKUP(D4,DB!A:F,6,0),"")</f>
        <v>SCECO</v>
      </c>
      <c r="J4" s="119" t="str">
        <f>IFERROR(VLOOKUP(D4,DB!A:G,7,0),"")</f>
        <v>Dead+No BB Design</v>
      </c>
      <c r="K4" s="122" t="s">
        <v>39137</v>
      </c>
      <c r="L4" s="123" t="str">
        <f>IFERROR(VLOOKUP(D4,DB!A:I,9,0),"")</f>
        <v>Latis</v>
      </c>
    </row>
    <row r="5" spans="1:16382" ht="31.5" customHeight="1">
      <c r="A5" s="118"/>
      <c r="B5" s="119" t="str">
        <f>IFERROR(VLOOKUP(D5,DB!A:K,11,0),"")</f>
        <v/>
      </c>
      <c r="C5" s="120"/>
      <c r="D5" s="119"/>
      <c r="E5" s="109"/>
      <c r="F5" s="121"/>
      <c r="G5" s="104">
        <f t="shared" ca="1" si="0"/>
        <v>45981.379833449071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45981.379833449071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45981.379833449071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45981.379833449071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45981.379833449071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45981.379833449071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45981.379833449071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45981.379833449071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45981.379833449071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45981.379833449071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45981.379833449071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45981.379833449071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45981.379833449071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45981.379833449071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45981.379833449071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45981.379833449071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45981.379833449071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45981.379833449071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45981.379833449071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45981.379833449071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45981.379833449071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45981.379833449071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45981.379833449071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45981.379833449071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45981.379833449071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45981.379833449071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45981.379833449071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45981.379833449071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45981.379833449071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45981.379833449071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45981.379833449071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45981.379833449071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45981.379833449071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45981.379833449071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45981.379833449071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45981.379833449071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45981.379833449071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45981.379833449071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45981.379833449071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45981.379833449071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45981.379833449071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45981.379833449071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45981.379833449071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45981.379833449071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45981.379833449071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45981.379833449071</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