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38" documentId="13_ncr:1_{F6CB121F-512D-4AA6-A0C1-0FB36C537598}" xr6:coauthVersionLast="47" xr6:coauthVersionMax="47" xr10:uidLastSave="{FCD60DC7-6CBA-475C-8400-CA8D05A06EA1}"/>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L28" i="6"/>
  <c r="J28" i="6"/>
  <c r="I28" i="6"/>
  <c r="G28" i="6"/>
  <c r="B28" i="6"/>
  <c r="L27" i="6"/>
  <c r="J27" i="6"/>
  <c r="I27" i="6"/>
  <c r="G27" i="6"/>
  <c r="B27" i="6"/>
  <c r="L26" i="6"/>
  <c r="J26" i="6"/>
  <c r="I26" i="6"/>
  <c r="G26" i="6"/>
  <c r="B26" i="6"/>
  <c r="L25" i="6"/>
  <c r="J25" i="6"/>
  <c r="I25" i="6"/>
  <c r="G25" i="6"/>
  <c r="B25" i="6"/>
  <c r="L24" i="6"/>
  <c r="J24" i="6"/>
  <c r="I24" i="6"/>
  <c r="G24" i="6"/>
  <c r="B24" i="6"/>
  <c r="L23" i="6"/>
  <c r="J23" i="6"/>
  <c r="I23" i="6"/>
  <c r="G23" i="6"/>
  <c r="B23" i="6"/>
  <c r="L22" i="6"/>
  <c r="J22" i="6"/>
  <c r="I22" i="6"/>
  <c r="G22" i="6"/>
  <c r="B22" i="6"/>
  <c r="L21" i="6"/>
  <c r="J21" i="6"/>
  <c r="I21" i="6"/>
  <c r="G21" i="6"/>
  <c r="B21" i="6"/>
  <c r="L20" i="6"/>
  <c r="J20" i="6"/>
  <c r="I20" i="6"/>
  <c r="G20" i="6"/>
  <c r="B20" i="6"/>
  <c r="L19" i="6"/>
  <c r="J19" i="6"/>
  <c r="I19" i="6"/>
  <c r="G19" i="6"/>
  <c r="B19" i="6"/>
  <c r="L18" i="6"/>
  <c r="J18" i="6"/>
  <c r="I18" i="6"/>
  <c r="G18" i="6"/>
  <c r="B18" i="6"/>
  <c r="L17" i="6"/>
  <c r="J17" i="6"/>
  <c r="I17" i="6"/>
  <c r="G17" i="6"/>
  <c r="B17" i="6"/>
  <c r="L16" i="6"/>
  <c r="J16" i="6"/>
  <c r="I16" i="6"/>
  <c r="G16" i="6"/>
  <c r="B16" i="6"/>
  <c r="L15" i="6"/>
  <c r="J15" i="6"/>
  <c r="I15" i="6"/>
  <c r="G15" i="6"/>
  <c r="B15"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<sst xmlns="http://schemas.openxmlformats.org/spreadsheetml/2006/main" count="180323" uniqueCount="39131">
  <si>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</si>
  <si>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</si>
  <si>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</si>
  <si>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</si>
  <si>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</si>
  <si>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</si>
  <si>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</si>
  <si>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</si>
  <si>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</si>
  <si>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</si>
  <si>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</si>
  <si>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</si>
  <si>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</si>
  <si>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</si>
  <si>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</si>
  <si>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</si>
  <si>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</si>
  <si>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</si>
  <si>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</si>
  <si>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</si>
  <si>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</si>
  <si>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</si>
  <si>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</si>
  <si>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</si>
  <si>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</si>
  <si>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</si>
  <si>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</si>
  <si>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</si>
  <si>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</si>
  <si>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</si>
  <si>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</si>
  <si>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</si>
  <si>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</si>
  <si>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</si>
  <si>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</si>
  <si>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</si>
  <si>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</si>
  <si>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</si>
  <si>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</si>
  <si>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</si>
  <si>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</si>
  <si>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</si>
  <si>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</si>
  <si>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</si>
  <si>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</si>
  <si>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</si>
  <si>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</si>
  <si>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</si>
  <si>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</si>
  <si>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</si>
  <si>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</si>
  <si>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</si>
  <si>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</si>
  <si>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</si>
  <si>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</si>
  <si>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</si>
  <si>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</si>
  <si>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</si>
  <si>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</si>
  <si>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</si>
  <si>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</si>
  <si>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</si>
  <si>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</si>
  <si>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</si>
  <si>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</si>
  <si>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</si>
  <si>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</si>
  <si>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</si>
  <si>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</si>
  <si>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</si>
  <si>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</si>
  <si>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</si>
  <si>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</si>
  <si>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</si>
  <si>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</si>
  <si>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</si>
  <si>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</si>
  <si>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</si>
  <si>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</si>
  <si>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</si>
  <si>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</si>
  <si>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</si>
  <si>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</si>
  <si>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</si>
  <si>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</si>
  <si>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</si>
  <si>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</si>
  <si>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</si>
  <si>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</si>
  <si>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</si>
  <si>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</si>
  <si>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</si>
  <si>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</si>
  <si>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</si>
  <si>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</si>
  <si>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</si>
  <si>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</si>
  <si>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</si>
  <si>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</si>
  <si>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</si>
  <si>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</si>
  <si>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</si>
  <si>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</si>
  <si>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</si>
  <si>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</si>
  <si>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</si>
  <si>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</si>
  <si>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</si>
  <si>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</si>
  <si>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</si>
  <si>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</si>
  <si>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</si>
  <si>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</si>
  <si>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</si>
  <si>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</si>
  <si>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</si>
  <si>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</si>
  <si>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</si>
  <si>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</si>
  <si>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</si>
  <si>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</si>
  <si>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</si>
  <si>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</si>
  <si>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</si>
  <si>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</si>
  <si>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</si>
  <si>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</si>
  <si>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</si>
  <si>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</si>
  <si>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</si>
  <si>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</si>
  <si>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</si>
  <si>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</si>
  <si>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</si>
  <si>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</si>
  <si>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</si>
  <si>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</si>
  <si>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</si>
  <si>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</si>
  <si>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</si>
  <si>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</si>
  <si>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</si>
  <si>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</si>
  <si>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</si>
  <si>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</si>
  <si>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</si>
  <si>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</si>
  <si>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</si>
  <si>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</si>
  <si>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</si>
  <si>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</si>
  <si>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</si>
  <si>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</si>
  <si>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</si>
  <si>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</si>
  <si>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</si>
  <si>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</si>
  <si>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</si>
  <si>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</si>
  <si>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</si>
  <si>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</si>
  <si>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</si>
  <si>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</si>
  <si>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</si>
  <si>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</si>
  <si>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</si>
  <si>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</si>
  <si>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</si>
  <si>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</si>
  <si>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</si>
  <si>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</si>
  <si>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</si>
  <si>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</si>
  <si>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</si>
  <si>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</si>
  <si>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</si>
  <si>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</si>
  <si>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</si>
  <si>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</si>
  <si>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</si>
  <si>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</si>
  <si>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</si>
  <si>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</si>
  <si>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</si>
  <si>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</si>
  <si>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</si>
  <si>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</si>
  <si>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</si>
  <si>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</si>
  <si>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</si>
  <si>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</si>
  <si>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</si>
  <si>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</si>
  <si>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</si>
  <si>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</si>
  <si>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</si>
  <si>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</si>
  <si>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</si>
  <si>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</si>
  <si>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</si>
  <si>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</si>
  <si>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</si>
  <si>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</si>
  <si>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</si>
  <si>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</si>
  <si>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</si>
  <si>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</si>
  <si>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</si>
  <si>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</si>
  <si>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</si>
  <si>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</si>
  <si>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</si>
  <si>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</si>
  <si>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</si>
  <si>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</si>
  <si>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</si>
  <si>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</si>
  <si>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</si>
  <si>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</si>
  <si>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</si>
  <si>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</si>
  <si>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</si>
  <si>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</si>
  <si>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</si>
  <si>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</si>
  <si>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</si>
  <si>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</si>
  <si>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</si>
  <si>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</si>
  <si>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</si>
  <si>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</si>
  <si>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</si>
  <si>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</si>
  <si>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</si>
  <si>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</si>
  <si>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</si>
  <si>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</si>
  <si>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</si>
  <si>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</si>
  <si>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</si>
  <si>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</si>
  <si>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</si>
  <si>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</si>
  <si>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</si>
  <si>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</si>
  <si>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</si>
  <si>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</si>
  <si>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</si>
  <si>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</si>
  <si>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</si>
  <si>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</si>
  <si>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</si>
  <si>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</si>
  <si>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</si>
  <si>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</si>
  <si>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</si>
  <si>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</si>
  <si>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</si>
  <si>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</si>
  <si>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</si>
  <si>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</si>
  <si>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</si>
  <si>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</si>
  <si>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</si>
  <si>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</si>
  <si>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</si>
  <si>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</si>
  <si>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</si>
  <si>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</si>
  <si>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</si>
  <si>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</si>
  <si>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</si>
  <si>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</si>
  <si>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</si>
  <si>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</si>
  <si>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</si>
  <si>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</si>
  <si>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</si>
  <si>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</si>
  <si>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</si>
  <si>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</si>
  <si>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</si>
  <si>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</si>
  <si>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</si>
  <si>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</si>
  <si>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</si>
  <si>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</si>
  <si>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</si>
  <si>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</si>
  <si>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</si>
  <si>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</si>
  <si>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</si>
  <si>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</si>
  <si>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</si>
  <si>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</si>
  <si>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</si>
  <si>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</si>
  <si>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</si>
  <si>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</si>
  <si>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</si>
  <si>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</si>
  <si>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</si>
  <si>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</si>
  <si>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</si>
  <si>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</si>
  <si>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</si>
  <si>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</si>
  <si>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</si>
  <si>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</si>
  <si>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</si>
  <si>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</si>
  <si>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</si>
  <si>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</si>
  <si>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</si>
  <si>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</si>
  <si>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</si>
  <si>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</si>
  <si>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</si>
  <si>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</si>
  <si>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</si>
  <si>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</si>
  <si>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</si>
  <si>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</si>
  <si>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</si>
  <si>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</si>
  <si>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</si>
  <si>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</si>
  <si>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</si>
  <si>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</si>
  <si>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</si>
  <si>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</si>
  <si>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</si>
  <si>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</si>
  <si>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</si>
  <si>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</si>
  <si>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</si>
  <si>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</si>
  <si>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</si>
  <si>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</si>
  <si>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</si>
  <si>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</si>
  <si>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</si>
  <si>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</si>
  <si>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</si>
  <si>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</si>
  <si>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</si>
  <si>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</si>
  <si>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</si>
  <si>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</si>
  <si>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</si>
  <si>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</si>
  <si>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</si>
  <si>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</si>
  <si>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</si>
  <si>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</si>
  <si>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</si>
  <si>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</si>
  <si>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</si>
  <si>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</si>
  <si>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</si>
  <si>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</si>
  <si>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</si>
  <si>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</si>
  <si>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</si>
  <si>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</si>
  <si>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</si>
  <si>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</si>
  <si>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</si>
  <si>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</si>
  <si>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</si>
  <si>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</si>
  <si>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</si>
  <si>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</si>
  <si>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</si>
  <si>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</si>
  <si>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</si>
  <si>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</si>
  <si>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</si>
  <si>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</si>
  <si>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</si>
  <si>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</si>
  <si>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</si>
  <si>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</si>
  <si>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</si>
  <si>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</si>
  <si>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</si>
  <si>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</si>
  <si>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</si>
  <si>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</si>
  <si>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</si>
  <si>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</si>
  <si>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</si>
  <si>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</si>
  <si>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</si>
  <si>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</si>
  <si>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</si>
  <si>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</si>
  <si>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</si>
  <si>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</si>
  <si>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</si>
  <si>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</si>
  <si>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</si>
  <si>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</si>
  <si>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</si>
  <si>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</si>
  <si>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</si>
  <si>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</si>
  <si>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</si>
  <si>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</si>
  <si>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</si>
  <si>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</si>
  <si>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</si>
  <si>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</si>
  <si>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</si>
  <si>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</si>
  <si>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</si>
  <si>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</si>
  <si>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</si>
  <si>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</si>
  <si>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</si>
  <si>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</si>
  <si>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</si>
  <si>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</si>
  <si>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</si>
  <si>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</si>
  <si>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</si>
  <si>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</si>
  <si>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</si>
  <si>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</si>
  <si>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</si>
  <si>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</si>
  <si>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</si>
  <si>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</si>
  <si>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</si>
  <si>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</si>
  <si>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</si>
  <si>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</si>
  <si>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</si>
  <si>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</si>
  <si>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</si>
  <si>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</si>
  <si>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</si>
  <si>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</si>
  <si>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</si>
  <si>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</si>
  <si>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</si>
  <si>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</si>
  <si>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</si>
  <si>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</si>
  <si>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</si>
  <si>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</si>
  <si>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</si>
  <si>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</si>
  <si>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</si>
  <si>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</si>
  <si>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</si>
  <si>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</si>
  <si>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</si>
  <si>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</si>
  <si>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</si>
  <si>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</si>
  <si>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</si>
  <si>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</si>
  <si>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</si>
  <si>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</si>
  <si>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</si>
  <si>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</si>
  <si>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</si>
  <si>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</si>
  <si>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</si>
  <si>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</si>
  <si>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</si>
  <si>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</si>
  <si>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</si>
  <si>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</si>
  <si>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</si>
  <si>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</si>
  <si>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</si>
  <si>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</si>
  <si>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</si>
  <si>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</si>
  <si>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</si>
  <si>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</si>
  <si>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</si>
  <si>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</si>
  <si>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</si>
  <si>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</si>
  <si>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</si>
  <si>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</si>
  <si>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</si>
  <si>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</si>
  <si>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</si>
  <si>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</si>
  <si>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</si>
  <si>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</si>
  <si>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</si>
  <si>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</si>
  <si>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</si>
  <si>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</si>
  <si>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</si>
  <si>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</si>
  <si>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</si>
  <si>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</si>
  <si>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</si>
  <si>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</si>
  <si>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</si>
  <si>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</si>
  <si>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</si>
  <si>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</si>
  <si>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</si>
  <si>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</si>
  <si>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</si>
  <si>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</si>
  <si>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</si>
  <si>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</si>
  <si>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</si>
  <si>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</si>
  <si>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</si>
  <si>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</si>
  <si>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</si>
  <si>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</si>
  <si>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</si>
  <si>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</si>
  <si>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</si>
  <si>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</si>
  <si>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</si>
  <si>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</si>
  <si>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</si>
  <si>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</si>
  <si>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</si>
  <si>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</si>
  <si>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</si>
  <si>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</si>
  <si>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</si>
  <si>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</si>
  <si>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</si>
  <si>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</si>
  <si>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</si>
  <si>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</si>
  <si>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</si>
  <si>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</si>
  <si>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</si>
  <si>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</si>
  <si>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</si>
  <si>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</si>
  <si>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</si>
  <si>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</si>
  <si>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</si>
  <si>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</si>
  <si>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</si>
  <si>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</si>
  <si>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</si>
  <si>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</si>
  <si>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</si>
  <si>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</si>
  <si>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</si>
  <si>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</si>
  <si>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</si>
  <si>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</si>
  <si>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</si>
  <si>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</si>
  <si>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</si>
  <si>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</si>
  <si>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</si>
  <si>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</si>
  <si>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</si>
  <si>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</si>
  <si>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</si>
  <si>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</si>
  <si>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</si>
  <si>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</si>
  <si>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</si>
  <si>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</si>
  <si>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</si>
  <si>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</si>
  <si>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</si>
  <si>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</si>
  <si>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</si>
  <si>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</si>
  <si>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</si>
  <si>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</si>
  <si>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</si>
  <si>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</si>
  <si>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</si>
  <si>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</si>
  <si>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</si>
  <si>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</si>
  <si>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</si>
  <si>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</si>
  <si>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</si>
  <si>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</si>
  <si>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</si>
  <si>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</si>
  <si>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</si>
  <si>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</si>
  <si>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</si>
  <si>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</si>
  <si>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</si>
  <si>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</si>
  <si>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</si>
  <si>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</si>
  <si>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</si>
  <si>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</si>
  <si>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</si>
  <si>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</si>
  <si>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</si>
  <si>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</si>
  <si>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</si>
  <si>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</si>
  <si>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</si>
  <si>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</si>
  <si>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</si>
  <si>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</si>
  <si>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</si>
  <si>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</si>
  <si>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</si>
  <si>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</si>
  <si>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</si>
  <si>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</si>
  <si>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</si>
  <si>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</si>
  <si>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</si>
  <si>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</si>
  <si>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</si>
  <si>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</si>
  <si>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</si>
  <si>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</si>
  <si>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</si>
  <si>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</si>
  <si>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</si>
  <si>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</si>
  <si>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</si>
  <si>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</si>
  <si>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</si>
  <si>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</si>
  <si>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</si>
  <si>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</si>
  <si>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</si>
  <si>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</si>
  <si>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</si>
  <si>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</si>
  <si>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</si>
  <si>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</si>
  <si>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</si>
  <si>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</si>
  <si>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</si>
  <si>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</si>
  <si>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</si>
  <si>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</si>
  <si>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</si>
  <si>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</si>
  <si>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</si>
  <si>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</si>
  <si>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</si>
  <si>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</si>
  <si>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</si>
  <si>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</si>
  <si>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</si>
  <si>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</si>
  <si>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</si>
  <si>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</si>
  <si>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</si>
  <si>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</si>
  <si>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</si>
  <si>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</si>
  <si>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</si>
  <si>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</si>
  <si>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</si>
  <si>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</si>
  <si>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</si>
  <si>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</si>
  <si>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</si>
  <si>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</si>
  <si>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</si>
  <si>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</si>
  <si>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</si>
  <si>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</si>
  <si>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</si>
  <si>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</si>
  <si>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</si>
  <si>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</si>
  <si>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</si>
  <si>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</si>
  <si>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</si>
  <si>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</si>
  <si>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</si>
  <si>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</si>
  <si>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</si>
  <si>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</si>
  <si>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</si>
  <si>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</si>
  <si>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</si>
  <si>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</si>
  <si>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</si>
  <si>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</si>
  <si>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</si>
  <si>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</si>
  <si>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</si>
  <si>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</si>
  <si>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</si>
  <si>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</si>
  <si>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</si>
  <si>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</si>
  <si>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</si>
  <si>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</si>
  <si>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</si>
  <si>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</si>
  <si>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</si>
  <si>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</si>
  <si>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</si>
  <si>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</si>
  <si>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</si>
  <si>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</si>
  <si>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</si>
  <si>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</si>
  <si>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</si>
  <si>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</si>
  <si>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</si>
  <si>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</si>
  <si>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</si>
  <si>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</si>
  <si>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</si>
  <si>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</si>
  <si>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</si>
  <si>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</si>
  <si>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</si>
  <si>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</si>
  <si>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</si>
  <si>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</si>
  <si>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</si>
  <si>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</si>
  <si>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</si>
  <si>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</si>
  <si>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</si>
  <si>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</si>
  <si>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</si>
  <si>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</si>
  <si>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</si>
  <si>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</si>
  <si>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</si>
  <si>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</si>
  <si>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</si>
  <si>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</si>
  <si>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</si>
  <si>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</si>
  <si>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</si>
  <si>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</si>
  <si>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</si>
  <si>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</si>
  <si>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</si>
  <si>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</si>
  <si>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</si>
  <si>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</si>
  <si>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</si>
  <si>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</si>
  <si>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</si>
  <si>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</si>
  <si>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</si>
  <si>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</si>
  <si>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</si>
  <si>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</si>
  <si>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</si>
  <si>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</si>
  <si>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</si>
  <si>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</si>
  <si>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</si>
  <si>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</si>
  <si>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</si>
  <si>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</si>
  <si>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</si>
  <si>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</si>
  <si>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</si>
  <si>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</si>
  <si>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</si>
  <si>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</si>
  <si>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</si>
  <si>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</si>
  <si>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</si>
  <si>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</si>
  <si>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</si>
  <si>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</si>
  <si>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</si>
  <si>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</si>
  <si>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</si>
  <si>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</si>
  <si>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</si>
  <si>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</si>
  <si>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</si>
  <si>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</si>
  <si>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</si>
  <si>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</si>
  <si>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</si>
  <si>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</si>
  <si>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</si>
  <si>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</si>
  <si>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</si>
  <si>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</si>
  <si>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</si>
  <si>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</si>
  <si>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</si>
  <si>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</si>
  <si>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</si>
  <si>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</si>
  <si>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</si>
  <si>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</si>
  <si>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</si>
  <si>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</si>
  <si>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</si>
  <si>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</si>
  <si>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</si>
  <si>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</si>
  <si>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</si>
  <si>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</si>
  <si>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</si>
  <si>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</si>
  <si>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</si>
  <si>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</si>
  <si>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</si>
  <si>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</si>
  <si>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</si>
  <si>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</si>
  <si>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</si>
  <si>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</si>
  <si>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</si>
  <si>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</si>
  <si>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</si>
  <si>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</si>
  <si>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</si>
  <si>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</si>
  <si>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</si>
  <si>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</si>
  <si>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</si>
  <si>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</si>
  <si>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</si>
  <si>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</si>
  <si>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</si>
  <si>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</si>
  <si>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</si>
  <si>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</si>
  <si>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</si>
  <si>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</si>
  <si>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</si>
  <si>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</si>
  <si>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</si>
  <si>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</si>
  <si>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</si>
  <si>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</si>
  <si>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</si>
  <si>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</si>
  <si>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</si>
  <si>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</si>
  <si>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</si>
  <si>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</si>
  <si>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</si>
  <si>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</si>
  <si>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</si>
  <si>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</si>
  <si>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</si>
  <si>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</si>
  <si>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</si>
  <si>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</si>
  <si>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</si>
  <si>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</si>
  <si>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</si>
  <si>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</si>
  <si>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</si>
  <si>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</si>
  <si>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</si>
  <si>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</si>
  <si>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</si>
  <si>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</si>
  <si>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</si>
  <si>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</si>
  <si>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</si>
  <si>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</si>
  <si>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</si>
  <si>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</si>
  <si>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</si>
  <si>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</si>
  <si>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</si>
  <si>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</si>
  <si>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</si>
  <si>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</si>
  <si>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</si>
  <si>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</si>
  <si>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</si>
  <si>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</si>
  <si>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</si>
  <si>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</si>
  <si>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</si>
  <si>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</si>
  <si>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</si>
  <si>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</si>
  <si>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</si>
  <si>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</si>
  <si>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</si>
  <si>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</si>
  <si>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</si>
  <si>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</si>
  <si>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</si>
  <si>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</si>
  <si>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</si>
  <si>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</si>
  <si>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</si>
  <si>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</si>
  <si>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</si>
  <si>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</si>
  <si>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</si>
  <si>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</si>
  <si>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</si>
  <si>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</si>
  <si>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</si>
  <si>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</si>
  <si>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</si>
  <si>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</si>
  <si>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</si>
  <si>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</si>
  <si>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</si>
  <si>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</si>
  <si>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</si>
  <si>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</si>
  <si>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</si>
  <si>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</si>
  <si>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</si>
  <si>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</si>
  <si>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</si>
  <si>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</si>
  <si>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</si>
  <si>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</si>
  <si>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</si>
  <si>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</si>
  <si>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</si>
  <si>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</si>
  <si>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</si>
  <si>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</si>
  <si>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</si>
  <si>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</si>
  <si>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</si>
  <si>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</si>
  <si>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</si>
  <si>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</si>
  <si>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</si>
  <si>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</si>
  <si>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</si>
  <si>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</si>
  <si>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</si>
  <si>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</si>
  <si>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</si>
  <si>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</si>
  <si>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</si>
  <si>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</si>
  <si>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</si>
  <si>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</si>
  <si>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</si>
  <si>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</si>
  <si>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</si>
  <si>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</si>
  <si>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</si>
  <si>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</si>
  <si>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</si>
  <si>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</si>
  <si>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</si>
  <si>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</si>
  <si>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</si>
  <si>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</si>
  <si>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</si>
  <si>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</si>
  <si>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</si>
  <si>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</si>
  <si>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</si>
  <si>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</si>
  <si>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</si>
  <si>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</si>
  <si>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</si>
  <si>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</si>
  <si>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</si>
  <si>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</si>
  <si>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</si>
  <si>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</si>
  <si>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</si>
  <si>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</si>
  <si>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</si>
  <si>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</si>
  <si>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</si>
  <si>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</si>
  <si>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</si>
  <si>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</si>
  <si>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</si>
  <si>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</si>
  <si>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</si>
  <si>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</si>
  <si>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</si>
  <si>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</si>
  <si>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</si>
  <si>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</si>
  <si>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</si>
  <si>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</si>
  <si>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</si>
  <si>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</si>
  <si>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</si>
  <si>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</si>
  <si>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</si>
  <si>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</si>
  <si>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</si>
  <si>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</si>
  <si>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</si>
  <si>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</si>
  <si>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</si>
  <si>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</si>
  <si>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</si>
  <si>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</si>
  <si>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</si>
  <si>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</si>
  <si>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</si>
  <si>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</si>
  <si>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</si>
  <si>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</si>
  <si>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</si>
  <si>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</si>
  <si>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</si>
  <si>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</si>
  <si>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</si>
  <si>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</si>
  <si>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</si>
  <si>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</si>
  <si>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</si>
  <si>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</si>
  <si>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</si>
  <si>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</si>
  <si>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</si>
  <si>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</si>
  <si>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</si>
  <si>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</si>
  <si>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</si>
  <si>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</si>
  <si>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</si>
  <si>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</si>
  <si>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</si>
  <si>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</si>
  <si>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</si>
  <si>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</si>
  <si>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</si>
  <si>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</si>
  <si>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</si>
  <si>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</si>
  <si>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</si>
  <si>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</si>
  <si>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</si>
  <si>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</si>
  <si>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</si>
  <si>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</si>
  <si>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</si>
  <si>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</si>
  <si>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</si>
  <si>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</si>
  <si>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</si>
  <si>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</si>
  <si>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</si>
  <si>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</si>
  <si>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</si>
  <si>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</si>
  <si>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</si>
  <si>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</si>
  <si>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</si>
  <si>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</si>
  <si>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</si>
  <si>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</si>
  <si>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</si>
  <si>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</si>
  <si>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</si>
  <si>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</si>
  <si>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</si>
  <si>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</si>
  <si>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</si>
  <si>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</si>
  <si>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</si>
  <si>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</si>
  <si>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</si>
  <si>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</si>
  <si>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</si>
  <si>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</si>
  <si>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</si>
  <si>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</si>
  <si>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</si>
  <si>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</si>
  <si>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</si>
  <si>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</si>
  <si>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</si>
  <si>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</si>
  <si>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</si>
  <si>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</si>
  <si>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</si>
  <si>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</si>
  <si>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</si>
  <si>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</si>
  <si>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</si>
  <si>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</si>
  <si>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</si>
  <si>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</si>
  <si>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</si>
  <si>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</si>
  <si>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</si>
  <si>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</si>
  <si>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</si>
  <si>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</si>
  <si>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</si>
  <si>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</si>
  <si>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</si>
  <si>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</si>
  <si>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</si>
  <si>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</si>
  <si>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</si>
  <si>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</si>
  <si>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</si>
  <si>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</si>
  <si>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</si>
  <si>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</si>
  <si>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</si>
  <si>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</si>
  <si>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</si>
  <si>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</si>
  <si>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</si>
  <si>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</si>
  <si>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</si>
  <si>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</si>
  <si>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</si>
  <si>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</si>
  <si>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</si>
  <si>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</si>
  <si>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</si>
  <si>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</si>
  <si>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</si>
  <si>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</si>
  <si>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</si>
  <si>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</si>
  <si>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</si>
  <si>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</si>
  <si>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</si>
  <si>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</si>
  <si>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</si>
  <si>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</si>
  <si>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</si>
  <si>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</si>
  <si>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</si>
  <si>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</si>
  <si>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</si>
  <si>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</si>
  <si>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</si>
  <si>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</si>
  <si>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</si>
  <si>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</si>
  <si>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</si>
  <si>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</si>
  <si>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</si>
  <si>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</si>
  <si>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</si>
  <si>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</si>
  <si>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</si>
  <si>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</si>
  <si>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</si>
  <si>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</si>
  <si>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</si>
  <si>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</si>
  <si>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</si>
  <si>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</si>
  <si>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</si>
  <si>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</si>
  <si>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</si>
  <si>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</si>
  <si>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</si>
  <si>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</si>
  <si>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</si>
  <si>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</si>
  <si>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</si>
  <si>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</si>
  <si>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</si>
  <si>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</si>
  <si>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</si>
  <si>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</si>
  <si>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</si>
  <si>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</si>
  <si>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</si>
  <si>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</si>
  <si>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</si>
  <si>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</si>
  <si>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</si>
  <si>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</si>
  <si>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</si>
  <si>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</si>
  <si>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</si>
  <si>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</si>
  <si>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</si>
  <si>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</si>
  <si>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</si>
  <si>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</si>
  <si>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</si>
  <si>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</si>
  <si>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</si>
  <si>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</si>
  <si>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</si>
  <si>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</si>
  <si>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</si>
  <si>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</si>
  <si>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</si>
  <si>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</si>
  <si>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</si>
  <si>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</si>
  <si>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</si>
  <si>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</si>
  <si>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</si>
  <si>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</si>
  <si>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</si>
  <si>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</si>
  <si>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</si>
  <si>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</si>
  <si>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</si>
  <si>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</si>
  <si>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</si>
  <si>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</si>
  <si>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</si>
  <si>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</si>
  <si>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</si>
  <si>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</si>
  <si>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</si>
  <si>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</si>
  <si>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</si>
  <si>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</si>
  <si>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</si>
  <si>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</si>
  <si>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</si>
  <si>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</si>
  <si>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</si>
  <si>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</si>
  <si>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</si>
  <si>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</si>
  <si>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</si>
  <si>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</si>
  <si>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</si>
  <si>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</si>
  <si>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</si>
  <si>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</si>
  <si>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</si>
  <si>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</si>
  <si>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</si>
  <si>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</si>
  <si>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</si>
  <si>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</si>
  <si>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</si>
  <si>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</si>
  <si>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</si>
  <si>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</si>
  <si>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</si>
  <si>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</si>
  <si>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</si>
  <si>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</si>
  <si>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</si>
  <si>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</si>
  <si>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</si>
  <si>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</si>
  <si>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</si>
  <si>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</si>
  <si>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</si>
  <si>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</si>
  <si>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</si>
  <si>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</si>
  <si>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</si>
  <si>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</si>
  <si>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</si>
  <si>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</si>
  <si>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</si>
  <si>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</si>
  <si>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</si>
  <si>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</si>
  <si>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</si>
  <si>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</si>
  <si>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</si>
  <si>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</si>
  <si>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</si>
  <si>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</si>
  <si>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</si>
  <si>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</si>
  <si>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</si>
  <si>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</si>
  <si>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</si>
  <si>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</si>
  <si>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</si>
  <si>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</si>
  <si>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</si>
  <si>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</si>
  <si>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</si>
  <si>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</si>
  <si>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</si>
  <si>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</si>
  <si>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</si>
  <si>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</si>
  <si>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</si>
  <si>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</si>
  <si>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</si>
  <si>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</si>
  <si>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</si>
  <si>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</si>
  <si>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</si>
  <si>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</si>
  <si>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</si>
  <si>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</si>
  <si>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</si>
  <si>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</si>
  <si>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</si>
  <si>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</si>
  <si>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</si>
  <si>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</si>
  <si>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</si>
  <si>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</si>
  <si>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</si>
  <si>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</si>
  <si>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</si>
  <si>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</si>
  <si>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</si>
  <si>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</si>
  <si>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</si>
  <si>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</si>
  <si>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</si>
  <si>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</si>
  <si>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</si>
  <si>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</si>
  <si>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</si>
  <si>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</si>
  <si>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</si>
  <si>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</si>
  <si>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</si>
  <si>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</si>
  <si>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</si>
  <si>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</si>
  <si>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</si>
  <si>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</si>
  <si>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</si>
  <si>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</si>
  <si>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</si>
  <si>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</si>
  <si>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</si>
  <si>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</si>
  <si>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</si>
  <si>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</si>
  <si>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</si>
  <si>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</si>
  <si>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</si>
  <si>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</si>
  <si>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</si>
  <si>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</si>
  <si>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</si>
  <si>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</si>
  <si>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</si>
  <si>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</si>
  <si>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</si>
  <si>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</si>
  <si>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</si>
  <si>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</si>
  <si>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</si>
  <si>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</si>
  <si>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</si>
  <si>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</si>
  <si>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</si>
  <si>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</si>
  <si>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</si>
  <si>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</si>
  <si>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</si>
  <si>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</si>
  <si>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</si>
  <si>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</si>
  <si>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</si>
  <si>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</si>
  <si>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</si>
  <si>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</si>
  <si>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</si>
  <si>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</si>
  <si>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</si>
  <si>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</si>
  <si>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</si>
  <si>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</si>
  <si>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</si>
  <si>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</si>
  <si>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</si>
  <si>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</si>
  <si>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</si>
  <si>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</si>
  <si>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</si>
  <si>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</si>
  <si>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</si>
  <si>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</si>
  <si>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</si>
  <si>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</si>
  <si>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</si>
  <si>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</si>
  <si>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</si>
  <si>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</si>
  <si>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</si>
  <si>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</si>
  <si>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</si>
  <si>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</si>
  <si>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</si>
  <si>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</si>
  <si>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</si>
  <si>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</si>
  <si>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</si>
  <si>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</si>
  <si>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</si>
  <si>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</si>
  <si>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</si>
  <si>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</si>
  <si>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</si>
  <si>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</si>
  <si>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</si>
  <si>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</si>
  <si>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</si>
  <si>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</si>
  <si>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</si>
  <si>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</si>
  <si>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</si>
  <si>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</si>
  <si>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</si>
  <si>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</si>
  <si>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</si>
  <si>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</si>
  <si>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</si>
  <si>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</si>
  <si>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</si>
  <si>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</si>
  <si>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</si>
  <si>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</si>
  <si>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</si>
  <si>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</si>
  <si>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</si>
  <si>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</si>
  <si>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</si>
  <si>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</si>
  <si>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</si>
  <si>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</si>
  <si>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</si>
  <si>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</si>
  <si>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</si>
  <si>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</si>
  <si>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</si>
  <si>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</si>
  <si>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</si>
  <si>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</si>
  <si>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</si>
  <si>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</si>
  <si>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</si>
  <si>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</si>
  <si>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</si>
  <si>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</si>
  <si>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</si>
  <si>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</si>
  <si>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</si>
  <si>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</si>
  <si>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</si>
  <si>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</si>
  <si>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</si>
  <si>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</si>
  <si>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</si>
  <si>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</si>
  <si>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</si>
  <si>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</si>
  <si>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</si>
  <si>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</si>
  <si>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</si>
  <si>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</si>
  <si>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</si>
  <si>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</si>
  <si>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</si>
  <si>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</si>
  <si>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</si>
  <si>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</si>
  <si>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</si>
  <si>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</si>
  <si>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</si>
  <si>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</si>
  <si>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</si>
  <si>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</si>
  <si>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</si>
  <si>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</si>
  <si>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</si>
  <si>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</si>
  <si>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</si>
  <si>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</si>
  <si>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</si>
  <si>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</si>
  <si>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</si>
  <si>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</si>
  <si>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</si>
  <si>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</si>
  <si>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</si>
  <si>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</si>
  <si>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</si>
  <si>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</si>
  <si>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</si>
  <si>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</si>
  <si>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</si>
  <si>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</si>
  <si>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</si>
  <si>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</si>
  <si>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</si>
  <si>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</si>
  <si>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</si>
  <si>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</si>
  <si>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</si>
  <si>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</si>
  <si>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</si>
  <si>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</si>
  <si>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</si>
  <si>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</si>
  <si>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</si>
  <si>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</si>
  <si>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</si>
  <si>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</si>
  <si>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</si>
  <si>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</si>
  <si>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</si>
  <si>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</si>
  <si>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</si>
  <si>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</si>
  <si>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</si>
  <si>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</si>
  <si>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</si>
  <si>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</si>
  <si>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</si>
  <si>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</si>
  <si>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</si>
  <si>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</si>
  <si>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</si>
  <si>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</si>
  <si>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</si>
  <si>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</si>
  <si>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</si>
  <si>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</si>
  <si>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</si>
  <si>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</si>
  <si>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</si>
  <si>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</si>
  <si>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</si>
  <si>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</si>
  <si>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</si>
  <si>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</si>
  <si>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</si>
  <si>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</si>
  <si>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</si>
  <si>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</si>
  <si>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</si>
  <si>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</si>
  <si>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</si>
  <si>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</si>
  <si>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</si>
  <si>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</si>
  <si>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</si>
  <si>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</si>
  <si>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</si>
  <si>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</si>
  <si>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</si>
  <si>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</si>
  <si>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</si>
  <si>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</si>
  <si>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</si>
  <si>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</si>
  <si>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</si>
  <si>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</si>
  <si>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</si>
  <si>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</si>
  <si>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</si>
  <si>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</si>
  <si>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</si>
  <si>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</si>
  <si>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</si>
  <si>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</si>
  <si>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</si>
  <si>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</si>
  <si>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</si>
  <si>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</si>
  <si>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</si>
  <si>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</si>
  <si>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</si>
  <si>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</si>
  <si>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</si>
  <si>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</si>
  <si>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</si>
  <si>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</si>
  <si>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</si>
  <si>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</si>
  <si>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</si>
  <si>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</si>
  <si>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</si>
  <si>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</si>
  <si>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</si>
  <si>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</si>
  <si>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</si>
  <si>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</si>
  <si>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</si>
  <si>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</si>
  <si>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</si>
  <si>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</si>
  <si>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</si>
  <si>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</si>
  <si>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</si>
  <si>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</si>
  <si>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</si>
  <si>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</si>
  <si>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</si>
  <si>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</si>
  <si>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</si>
  <si>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</si>
  <si>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</si>
  <si>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</si>
  <si>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</si>
  <si>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</si>
  <si>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</si>
  <si>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</si>
  <si>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</si>
  <si>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</si>
  <si>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</si>
  <si>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</si>
  <si>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</si>
  <si>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</si>
  <si>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</si>
  <si>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</si>
  <si>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</si>
  <si>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</si>
  <si>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</si>
  <si>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</si>
  <si>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</si>
  <si>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</si>
  <si>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</si>
  <si>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</si>
  <si>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</si>
  <si>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</si>
  <si>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</si>
  <si>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</si>
  <si>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</si>
  <si>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</si>
  <si>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</si>
  <si>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</si>
  <si>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</si>
  <si>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</si>
  <si>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</si>
  <si>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</si>
  <si>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</si>
  <si>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</si>
  <si>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</si>
  <si>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</si>
  <si>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</si>
  <si>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</si>
  <si>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</si>
  <si>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</si>
  <si>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</si>
  <si>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</si>
  <si>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</si>
  <si>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</si>
  <si>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</si>
  <si>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</si>
  <si>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</si>
  <si>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</si>
  <si>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</si>
  <si>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</si>
  <si>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</si>
  <si>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</si>
  <si>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</si>
  <si>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</si>
  <si>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</si>
  <si>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</si>
  <si>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</si>
  <si>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</si>
  <si>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</si>
  <si>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</si>
  <si>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</si>
  <si>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</si>
  <si>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</si>
  <si>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</si>
  <si>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</si>
  <si>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</si>
  <si>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</si>
  <si>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</si>
  <si>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</si>
  <si>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</si>
  <si>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</si>
  <si>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</si>
  <si>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</si>
  <si>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</si>
  <si>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</si>
  <si>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</si>
  <si>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</si>
  <si>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</si>
  <si>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</si>
  <si>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</si>
  <si>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</si>
  <si>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</si>
  <si>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</si>
  <si>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</si>
  <si>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</si>
  <si>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</si>
  <si>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</si>
  <si>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</si>
  <si>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</si>
  <si>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</si>
  <si>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</si>
  <si>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</si>
  <si>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</si>
  <si>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</si>
  <si>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</si>
  <si>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</si>
  <si>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</si>
  <si>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</si>
  <si>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</si>
  <si>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</si>
  <si>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</si>
  <si>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</si>
  <si>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</si>
  <si>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</si>
  <si>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</si>
  <si>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</si>
  <si>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</si>
  <si>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</si>
  <si>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</si>
  <si>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</si>
  <si>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</si>
  <si>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</si>
  <si>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</si>
  <si>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</si>
  <si>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</si>
  <si>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</si>
  <si>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</si>
  <si>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</si>
  <si>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</si>
  <si>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</si>
  <si>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</si>
  <si>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</si>
  <si>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</si>
  <si>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</si>
  <si>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</si>
  <si>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</si>
  <si>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</si>
  <si>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</si>
  <si>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</si>
  <si>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</si>
  <si>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</si>
  <si>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</si>
  <si>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</si>
  <si>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</si>
  <si>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</si>
  <si>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</si>
  <si>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</si>
  <si>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</si>
  <si>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</si>
  <si>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</si>
  <si>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</si>
  <si>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</si>
  <si>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</si>
  <si>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</si>
  <si>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</si>
  <si>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</si>
  <si>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</si>
  <si>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</si>
  <si>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</si>
  <si>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</si>
  <si>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</si>
  <si>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</si>
  <si>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</si>
  <si>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</si>
  <si>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</si>
  <si>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</si>
  <si>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</si>
  <si>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</si>
  <si>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</si>
  <si>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</si>
  <si>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</si>
  <si>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</si>
  <si>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</si>
  <si>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</si>
  <si>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</si>
  <si>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</si>
  <si>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</si>
  <si>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</si>
  <si>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</si>
  <si>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</si>
  <si>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</si>
  <si>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</si>
  <si>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</si>
  <si>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</si>
  <si>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</si>
  <si>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</si>
  <si>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</si>
  <si>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</si>
  <si>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</si>
  <si>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</si>
  <si>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</si>
  <si>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</si>
  <si>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</si>
  <si>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</si>
  <si>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</si>
  <si>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</si>
  <si>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</si>
  <si>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</si>
  <si>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</si>
  <si>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</si>
  <si>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</si>
  <si>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</si>
  <si>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</si>
  <si>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</si>
  <si>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</si>
  <si>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</si>
  <si>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</si>
  <si>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</si>
  <si>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</si>
  <si>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</si>
  <si>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</si>
  <si>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</si>
  <si>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</si>
  <si>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</si>
  <si>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</si>
  <si>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</si>
  <si>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</si>
  <si>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</si>
  <si>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</si>
  <si>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</si>
  <si>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</si>
  <si>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</si>
  <si>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</si>
  <si>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</si>
  <si>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</si>
  <si>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</si>
  <si>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</si>
  <si>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</si>
  <si>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</si>
  <si>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</si>
  <si>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</si>
  <si>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</si>
  <si>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</si>
  <si>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</si>
  <si>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</si>
  <si>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</si>
  <si>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</si>
  <si>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</si>
  <si>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</si>
  <si>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</si>
  <si>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</si>
  <si>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</si>
  <si>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</si>
  <si>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</si>
  <si>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</si>
  <si>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</si>
  <si>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</si>
  <si>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</si>
  <si>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</si>
  <si>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</si>
  <si>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</si>
  <si>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</si>
  <si>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</si>
  <si>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</si>
  <si>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</si>
  <si>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</si>
  <si>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</si>
  <si>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</si>
  <si>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</si>
  <si>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</si>
  <si>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</si>
  <si>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</si>
  <si>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</si>
  <si>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</si>
  <si>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</si>
  <si>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</si>
  <si>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</si>
  <si>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</si>
  <si>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</si>
  <si>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</si>
  <si>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</si>
  <si>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</si>
  <si>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</si>
  <si>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</si>
  <si>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</si>
  <si>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</si>
  <si>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</si>
  <si>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</si>
  <si>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</si>
  <si>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</si>
  <si>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</si>
  <si>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</si>
  <si>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</si>
  <si>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</si>
  <si>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</si>
  <si>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</si>
  <si>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</si>
  <si>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</si>
  <si>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</si>
  <si>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</si>
  <si>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</si>
  <si>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</si>
  <si>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</si>
  <si>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</si>
  <si>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</si>
  <si>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</si>
  <si>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</si>
  <si>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</si>
  <si>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</si>
  <si>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</si>
  <si>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</si>
  <si>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</si>
  <si>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</si>
  <si>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</si>
  <si>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</si>
  <si>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</si>
  <si>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</si>
  <si>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</si>
  <si>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</si>
  <si>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</si>
  <si>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</si>
  <si>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</si>
  <si>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</si>
  <si>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</si>
  <si>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</si>
  <si>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</si>
  <si>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</si>
  <si>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</si>
  <si>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</si>
  <si>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</si>
  <si>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</si>
  <si>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</si>
  <si>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</si>
  <si>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</si>
  <si>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</si>
  <si>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</si>
  <si>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</si>
  <si>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</si>
  <si>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</si>
  <si>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</si>
  <si>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</si>
  <si>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</si>
  <si>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</si>
  <si>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</si>
  <si>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</si>
  <si>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</si>
  <si>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</si>
  <si>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</si>
  <si>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</si>
  <si>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</si>
  <si>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</si>
  <si>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</si>
  <si>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</si>
  <si>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</si>
  <si>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</si>
  <si>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</si>
  <si>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</si>
  <si>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</si>
  <si>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</si>
  <si>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</si>
  <si>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</si>
  <si>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</si>
  <si>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</si>
  <si>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</si>
  <si>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</si>
  <si>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</si>
  <si>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</si>
  <si>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</si>
  <si>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</si>
  <si>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</si>
  <si>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</si>
  <si>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</si>
  <si>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</si>
  <si>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</si>
  <si>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</si>
  <si>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</si>
  <si>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</si>
  <si>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</si>
  <si>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</si>
  <si>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</si>
  <si>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</si>
  <si>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</si>
  <si>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</si>
  <si>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</si>
  <si>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</si>
  <si>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</si>
  <si>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</si>
  <si>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</si>
  <si>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</si>
  <si>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</si>
  <si>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</si>
  <si>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</si>
  <si>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</si>
  <si>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</si>
  <si>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</si>
  <si>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</si>
  <si>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</si>
  <si>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</si>
  <si>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</si>
  <si>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</si>
  <si>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</si>
  <si>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</si>
  <si>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</si>
  <si>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</si>
  <si>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</si>
  <si>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</si>
  <si>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</si>
  <si>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</si>
  <si>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</si>
  <si>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</si>
  <si>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</si>
  <si>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</si>
  <si>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</si>
  <si>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</si>
  <si>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</si>
  <si>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</si>
  <si>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</si>
  <si>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</si>
  <si>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</si>
  <si>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</si>
  <si>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</si>
  <si>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</si>
  <si>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</si>
  <si>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</si>
  <si>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</si>
  <si>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</si>
  <si>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</si>
  <si>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</si>
  <si>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</si>
  <si>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</si>
  <si>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</si>
  <si>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</si>
  <si>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</si>
  <si>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</si>
  <si>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</si>
  <si>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</si>
  <si>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</si>
  <si>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</si>
  <si>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</si>
  <si>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</si>
  <si>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</si>
  <si>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</si>
  <si>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</si>
  <si>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</si>
  <si>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</si>
  <si>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</si>
  <si>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</si>
  <si>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</si>
  <si>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</si>
  <si>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</si>
  <si>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</si>
  <si>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</si>
  <si>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</si>
  <si>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</si>
  <si>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</si>
  <si>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</si>
  <si>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</si>
  <si>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</si>
  <si>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</si>
  <si>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</si>
  <si>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</si>
  <si>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</si>
  <si>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</si>
  <si>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</si>
  <si>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</si>
  <si>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</si>
  <si>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</si>
  <si>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</si>
  <si>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</si>
  <si>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</si>
  <si>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</si>
  <si>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</si>
  <si>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</si>
  <si>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</si>
  <si>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</si>
  <si>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</si>
  <si>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</si>
  <si>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</si>
  <si>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</si>
  <si>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</si>
  <si>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</si>
  <si>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</si>
  <si>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</si>
  <si>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</si>
  <si>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</si>
  <si>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</si>
  <si>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</si>
  <si>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</si>
  <si>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</si>
  <si>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</si>
  <si>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</si>
  <si>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</si>
  <si>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</si>
  <si>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</si>
  <si>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</si>
  <si>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</si>
  <si>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</si>
  <si>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</si>
  <si>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</si>
  <si>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</si>
  <si>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</si>
  <si>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</si>
  <si>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</si>
  <si>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</si>
  <si>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</si>
  <si>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</si>
  <si>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</si>
  <si>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</si>
  <si>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</si>
  <si>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</si>
  <si>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</si>
  <si>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</si>
  <si>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</si>
  <si>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</si>
  <si>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</si>
  <si>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</si>
  <si>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</si>
  <si>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</si>
  <si>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</si>
  <si>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</si>
  <si>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</si>
  <si>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</si>
  <si>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</si>
  <si>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</si>
  <si>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</si>
  <si>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</si>
  <si>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</si>
  <si>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</si>
  <si>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</si>
  <si>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</si>
  <si>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</si>
  <si>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</si>
  <si>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</si>
  <si>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</si>
  <si>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</si>
  <si>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</si>
  <si>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</si>
  <si>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</si>
  <si>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</si>
  <si>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</si>
  <si>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</si>
  <si>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</si>
  <si>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</si>
  <si>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</si>
  <si>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</si>
  <si>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</si>
  <si>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</si>
  <si>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</si>
  <si>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</si>
  <si>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</si>
  <si>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</si>
  <si>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</si>
  <si>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</si>
  <si>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</si>
  <si>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</si>
  <si>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</si>
  <si>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</si>
  <si>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</si>
  <si>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</si>
  <si>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</si>
  <si>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</si>
  <si>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</si>
  <si>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</si>
  <si>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</si>
  <si>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</si>
  <si>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</si>
  <si>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</si>
  <si>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</si>
  <si>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</si>
  <si>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</si>
  <si>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</si>
  <si>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</si>
  <si>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</si>
  <si>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</si>
  <si>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</si>
  <si>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</si>
  <si>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</si>
  <si>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</si>
  <si>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</si>
  <si>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</si>
  <si>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</si>
  <si>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</si>
  <si>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</si>
  <si>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</si>
  <si>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</si>
  <si>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</si>
  <si>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</si>
  <si>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</si>
  <si>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</si>
  <si>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</si>
  <si>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</si>
  <si>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</si>
  <si>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</si>
  <si>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</si>
  <si>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</si>
  <si>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</si>
  <si>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</si>
  <si>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</si>
  <si>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</si>
  <si>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</si>
  <si>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</si>
  <si>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</si>
  <si>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</si>
  <si>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</si>
  <si>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</si>
  <si>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</si>
  <si>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</si>
  <si>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</si>
  <si>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</si>
  <si>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</si>
  <si>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</si>
  <si>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</si>
  <si>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</si>
  <si>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</si>
  <si>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</si>
  <si>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</si>
  <si>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</si>
  <si>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</si>
  <si>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</si>
  <si>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</si>
  <si>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</si>
  <si>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</si>
  <si>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</si>
  <si>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</si>
  <si>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</si>
  <si>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</si>
  <si>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</si>
  <si>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</si>
  <si>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</si>
  <si>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</si>
  <si>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</si>
  <si>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</si>
  <si>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</si>
  <si>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</si>
  <si>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</si>
  <si>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</si>
  <si>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</si>
  <si>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</si>
  <si>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</si>
  <si>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</si>
  <si>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</si>
  <si>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</si>
  <si>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</si>
  <si>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</si>
  <si>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</si>
  <si>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</si>
  <si>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</si>
  <si>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</si>
  <si>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</si>
  <si>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</si>
  <si>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</si>
  <si>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</si>
  <si>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</si>
  <si>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</si>
  <si>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</si>
  <si>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</si>
  <si>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</si>
  <si>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</si>
  <si>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</si>
  <si>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</si>
  <si>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</si>
  <si>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</si>
  <si>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</si>
  <si>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</si>
  <si>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</si>
  <si>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</si>
  <si>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</si>
  <si>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</si>
  <si>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</si>
  <si>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</si>
  <si>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</si>
  <si>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</si>
  <si>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</si>
  <si>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</si>
  <si>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</si>
  <si>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</si>
  <si>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</si>
  <si>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</si>
  <si>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</si>
  <si>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</si>
  <si>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</si>
  <si>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</si>
  <si>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</si>
  <si>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</si>
  <si>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</si>
  <si>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</si>
  <si>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</si>
  <si>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</si>
  <si>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</si>
  <si>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</si>
  <si>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</si>
  <si>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</si>
  <si>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</si>
  <si>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</si>
  <si>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</si>
  <si>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</si>
  <si>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</si>
  <si>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</si>
  <si>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</si>
  <si>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</si>
  <si>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</si>
  <si>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</si>
  <si>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</si>
  <si>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</si>
  <si>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</si>
  <si>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</si>
  <si>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</si>
  <si>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</si>
  <si>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</si>
  <si>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</si>
  <si>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</si>
  <si>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</si>
  <si>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</si>
  <si>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</si>
  <si>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</si>
  <si>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</si>
  <si>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</si>
  <si>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</si>
  <si>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</si>
  <si>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</si>
  <si>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</si>
  <si>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</si>
  <si>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</si>
  <si>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</si>
  <si>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</si>
  <si>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</si>
  <si>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</si>
  <si>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</si>
  <si>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</si>
  <si>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</si>
  <si>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</si>
  <si>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</si>
  <si>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</si>
  <si>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</si>
  <si>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</si>
  <si>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</si>
  <si>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</si>
  <si>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</si>
  <si>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</si>
  <si>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</si>
  <si>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</si>
  <si>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</si>
  <si>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</si>
  <si>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</si>
  <si>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</si>
  <si>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</si>
  <si>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</si>
  <si>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</si>
  <si>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</si>
  <si>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</si>
  <si>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</si>
  <si>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</si>
  <si>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</si>
  <si>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</si>
  <si>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</si>
  <si>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</si>
  <si>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</si>
  <si>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</si>
  <si>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</si>
  <si>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</si>
  <si>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</si>
  <si>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</si>
  <si>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</si>
  <si>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</si>
  <si>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</si>
  <si>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</si>
  <si>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</si>
  <si>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</si>
  <si>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</si>
  <si>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</si>
  <si>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</si>
  <si>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</si>
  <si>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</si>
  <si>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</si>
  <si>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</si>
  <si>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</si>
  <si>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</si>
  <si>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</si>
  <si>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</si>
  <si>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</si>
  <si>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</si>
  <si>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</si>
  <si>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</si>
  <si>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</si>
  <si>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</si>
  <si>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</si>
  <si>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</si>
  <si>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</si>
  <si>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</si>
  <si>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</si>
  <si>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</si>
  <si>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</si>
  <si>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</si>
  <si>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</si>
  <si>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</si>
  <si>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</si>
  <si>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</si>
  <si>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</si>
  <si>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</si>
  <si>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</si>
  <si>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</si>
  <si>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</si>
  <si>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</si>
  <si>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</si>
  <si>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</si>
  <si>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</si>
  <si>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</si>
  <si>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</si>
  <si>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</si>
  <si>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</si>
  <si>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</si>
  <si>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</si>
  <si>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</si>
  <si>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</si>
  <si>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</si>
  <si>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</si>
  <si>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</si>
  <si>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</si>
  <si>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</si>
  <si>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</si>
  <si>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</si>
  <si>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</si>
  <si>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</si>
  <si>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</si>
  <si>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</si>
  <si>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</si>
  <si>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</si>
  <si>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</si>
  <si>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</si>
  <si>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</si>
  <si>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</si>
  <si>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</si>
  <si>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</si>
  <si>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</si>
  <si>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</si>
  <si>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</si>
  <si>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</si>
  <si>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</si>
  <si>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</si>
  <si>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</si>
  <si>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</si>
  <si>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</si>
  <si>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</si>
  <si>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</si>
  <si>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</si>
  <si>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</si>
  <si>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</si>
  <si>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</si>
  <si>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</si>
  <si>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</si>
  <si>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</si>
  <si>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</si>
  <si>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</si>
  <si>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</si>
  <si>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</si>
  <si>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</si>
  <si>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</si>
  <si>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</si>
  <si>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</si>
  <si>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</si>
  <si>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</si>
  <si>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</si>
  <si>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</si>
  <si>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</si>
  <si>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</si>
  <si>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</si>
  <si>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</si>
  <si>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</si>
  <si>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</si>
  <si>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</si>
  <si>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</si>
  <si>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</si>
  <si>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</si>
  <si>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</si>
  <si>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</si>
  <si>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</si>
  <si>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</si>
  <si>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</si>
  <si>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</si>
  <si>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</si>
  <si>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</si>
  <si>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</si>
  <si>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</si>
  <si>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</si>
  <si>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</si>
  <si>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</si>
  <si>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</si>
  <si>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</si>
  <si>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</si>
  <si>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</si>
  <si>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</si>
  <si>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</si>
  <si>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</si>
  <si>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</si>
  <si>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</si>
  <si>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</si>
  <si>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</si>
  <si>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</si>
  <si>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</si>
  <si>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</si>
  <si>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</si>
  <si>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</si>
  <si>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</si>
  <si>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</si>
  <si>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</si>
  <si>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</si>
  <si>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</si>
  <si>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</si>
  <si>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</si>
  <si>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</si>
  <si>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</si>
  <si>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</si>
  <si>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</si>
  <si>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</si>
  <si>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</si>
  <si>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</si>
  <si>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</si>
  <si>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</si>
  <si>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</si>
  <si>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</si>
  <si>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</si>
  <si>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</si>
  <si>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</si>
  <si>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</si>
  <si>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</si>
  <si>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</si>
  <si>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</si>
  <si>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</si>
  <si>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</si>
  <si>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</si>
  <si>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</si>
  <si>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</si>
  <si>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</si>
  <si>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</si>
  <si>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</si>
  <si>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</si>
  <si>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</si>
  <si>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</si>
  <si>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</si>
  <si>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</si>
  <si>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</si>
  <si>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</si>
  <si>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</si>
  <si>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</si>
  <si>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</si>
  <si>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</si>
  <si>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</si>
  <si>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</si>
  <si>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</si>
  <si>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</si>
  <si>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</si>
  <si>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</si>
  <si>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</si>
  <si>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</si>
  <si>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</si>
  <si>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</si>
  <si>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</si>
  <si>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</si>
  <si>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</si>
  <si>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</si>
  <si>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</si>
  <si>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</si>
  <si>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</si>
  <si>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</si>
  <si>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</si>
  <si>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</si>
  <si>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</si>
  <si>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</si>
  <si>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</si>
  <si>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</si>
  <si>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</si>
  <si>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</si>
  <si>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</si>
  <si>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</si>
  <si>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</si>
  <si>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</si>
  <si>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</si>
  <si>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</si>
  <si>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</si>
  <si>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</si>
  <si>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</si>
  <si>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</si>
  <si>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</si>
  <si>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</si>
  <si>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</si>
  <si>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</si>
  <si>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</si>
  <si>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</si>
  <si>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</si>
  <si>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</si>
  <si>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</si>
  <si>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</si>
  <si>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</si>
  <si>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</si>
  <si>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</si>
  <si>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</si>
  <si>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</si>
  <si>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</si>
  <si>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</si>
  <si>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</si>
  <si>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</si>
  <si>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</si>
  <si>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</si>
  <si>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</si>
  <si>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</si>
  <si>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</si>
  <si>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</si>
  <si>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</si>
  <si>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</si>
  <si>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</si>
  <si>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</si>
  <si>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</si>
  <si>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</si>
  <si>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</si>
  <si>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</si>
  <si>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</si>
  <si>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</si>
  <si>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</si>
  <si>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</si>
  <si>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</si>
  <si>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</si>
  <si>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</si>
  <si>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</si>
  <si>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</si>
  <si>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</si>
  <si>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</si>
  <si>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</si>
  <si>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</si>
  <si>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</si>
  <si>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</si>
  <si>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</si>
  <si>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</si>
  <si>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</si>
  <si>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</si>
  <si>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</si>
  <si>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</si>
  <si>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</si>
  <si>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</si>
  <si>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</si>
  <si>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</si>
  <si>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</si>
  <si>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</si>
  <si>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</si>
  <si>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</si>
  <si>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</si>
  <si>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</si>
  <si>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</si>
  <si>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</si>
  <si>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</si>
  <si>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</si>
  <si>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</si>
  <si>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</si>
  <si>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</si>
  <si>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</si>
  <si>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</si>
  <si>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</si>
  <si>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</si>
  <si>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</si>
  <si>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</si>
  <si>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</si>
  <si>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</si>
  <si>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</si>
  <si>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</si>
  <si>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</si>
  <si>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</si>
  <si>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</si>
  <si>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</si>
  <si>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</si>
  <si>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</si>
  <si>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</si>
  <si>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</si>
  <si>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</si>
  <si>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</si>
  <si>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</si>
  <si>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</si>
  <si>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</si>
  <si>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</si>
  <si>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</si>
  <si>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</si>
  <si>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</si>
  <si>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</si>
  <si>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</si>
  <si>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</si>
  <si>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</si>
  <si>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</si>
  <si>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</si>
  <si>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</si>
  <si>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</si>
  <si>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</si>
  <si>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</si>
  <si>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</si>
  <si>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</si>
  <si>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</si>
  <si>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</si>
  <si>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</si>
  <si>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</si>
  <si>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</si>
  <si>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</si>
  <si>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</si>
  <si>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</si>
  <si>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</si>
  <si>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</si>
  <si>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</si>
  <si>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</si>
  <si>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</si>
  <si>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</si>
  <si>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</si>
  <si>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</si>
  <si>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</si>
  <si>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</si>
  <si>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</si>
  <si>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</si>
  <si>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</si>
  <si>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</si>
  <si>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</si>
  <si>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</si>
  <si>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</si>
  <si>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</si>
  <si>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</si>
  <si>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</si>
  <si>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</si>
  <si>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</si>
  <si>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</si>
  <si>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</si>
  <si>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</si>
  <si>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</si>
  <si>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</si>
  <si>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</si>
  <si>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</si>
  <si>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</si>
  <si>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</si>
  <si>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</si>
  <si>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</si>
  <si>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</si>
  <si>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</si>
  <si>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</si>
  <si>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</si>
  <si>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</si>
  <si>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</si>
  <si>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</si>
  <si>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</si>
  <si>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</si>
  <si>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</si>
  <si>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</si>
  <si>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</si>
  <si>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</si>
  <si>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</si>
  <si>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</si>
  <si>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</si>
  <si>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</si>
  <si>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</si>
  <si>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</si>
  <si>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</si>
  <si>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</si>
  <si>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</si>
  <si>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</si>
  <si>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</si>
  <si>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</si>
  <si>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</si>
  <si>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</si>
  <si>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</si>
  <si>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</si>
  <si>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</si>
  <si>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</si>
  <si>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</si>
  <si>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</si>
  <si>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</si>
  <si>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</si>
  <si>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</si>
  <si>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</si>
  <si>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</si>
  <si>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</si>
  <si>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</si>
  <si>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</si>
  <si>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</si>
  <si>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</si>
  <si>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</si>
  <si>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</si>
  <si>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</si>
  <si>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</si>
  <si>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</si>
  <si>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</si>
  <si>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</si>
  <si>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</si>
  <si>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</si>
  <si>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</si>
  <si>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</si>
  <si>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</si>
  <si>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</si>
  <si>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</si>
  <si>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</si>
  <si>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</si>
  <si>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</si>
  <si>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</si>
  <si>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</si>
  <si>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</si>
  <si>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</si>
  <si>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</si>
  <si>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</si>
  <si>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</si>
  <si>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</si>
  <si>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</si>
  <si>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</si>
  <si>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</si>
  <si>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</si>
  <si>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</si>
  <si>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</si>
  <si>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</si>
  <si>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</si>
  <si>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</si>
  <si>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</si>
  <si>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</si>
  <si>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</si>
  <si>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</si>
  <si>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</si>
  <si>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</si>
  <si>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</si>
  <si>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</si>
  <si>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</si>
  <si>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</si>
  <si>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</si>
  <si>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</si>
  <si>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</si>
  <si>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</si>
  <si>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</si>
  <si>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</si>
  <si>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</si>
  <si>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</si>
  <si>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</si>
  <si>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</si>
  <si>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</si>
  <si>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</si>
  <si>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</si>
  <si>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</si>
  <si>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</si>
  <si>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</si>
  <si>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</si>
  <si>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</si>
  <si>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</si>
  <si>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</si>
  <si>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</si>
  <si>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</si>
  <si>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</si>
  <si>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</si>
  <si>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</si>
  <si>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</si>
  <si>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</si>
  <si>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</si>
  <si>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</si>
  <si>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</si>
  <si>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</si>
  <si>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</si>
  <si>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</si>
  <si>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</si>
  <si>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</si>
  <si>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</si>
  <si>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</si>
  <si>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</si>
  <si>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</si>
  <si>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</si>
  <si>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</si>
  <si>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</si>
  <si>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</si>
  <si>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</si>
  <si>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</si>
  <si>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</si>
  <si>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</si>
  <si>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</si>
  <si>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</si>
  <si>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</si>
  <si>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</si>
  <si>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</si>
  <si>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</si>
  <si>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</si>
  <si>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</si>
  <si>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</si>
  <si>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</si>
  <si>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</si>
  <si>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</si>
  <si>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</si>
  <si>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</si>
  <si>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</si>
  <si>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</si>
  <si>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</si>
  <si>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</si>
  <si>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</si>
  <si>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</si>
  <si>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</si>
  <si>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</si>
  <si>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</si>
  <si>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</si>
  <si>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</si>
  <si>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</si>
  <si>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</si>
  <si>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</si>
  <si>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</si>
  <si>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</si>
  <si>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</si>
  <si>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</si>
  <si>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</si>
  <si>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</si>
  <si>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</si>
  <si>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</si>
  <si>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</si>
  <si>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</si>
  <si>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</si>
  <si>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</si>
  <si>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</si>
  <si>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</si>
  <si>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</si>
  <si>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</si>
  <si>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</si>
  <si>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</si>
  <si>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</si>
  <si>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</si>
  <si>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</si>
  <si>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</si>
  <si>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</si>
  <si>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</si>
  <si>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</si>
  <si>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</si>
  <si>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</si>
  <si>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</si>
  <si>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</si>
  <si>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</si>
  <si>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</si>
  <si>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</si>
  <si>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</si>
  <si>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</si>
  <si>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</si>
  <si>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</si>
  <si>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</si>
  <si>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</si>
  <si>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</si>
  <si>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</si>
  <si>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</si>
  <si>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</si>
  <si>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</si>
  <si>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</si>
  <si>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</si>
  <si>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</si>
  <si>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</si>
  <si>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</si>
  <si>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</si>
  <si>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</si>
  <si>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</si>
  <si>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</si>
  <si>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</si>
  <si>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</si>
  <si>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</si>
  <si>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</si>
  <si>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</si>
  <si>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</si>
  <si>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</si>
  <si>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</si>
  <si>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</si>
  <si>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</si>
  <si>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</si>
  <si>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</si>
  <si>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</si>
  <si>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</si>
  <si>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</si>
  <si>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</si>
  <si>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</si>
  <si>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</si>
  <si>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</si>
  <si>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</si>
  <si>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</si>
  <si>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</si>
  <si>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</si>
  <si>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</si>
  <si>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</si>
  <si>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</si>
  <si>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</si>
  <si>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</si>
  <si>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</si>
  <si>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</si>
  <si>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</si>
  <si>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</si>
  <si>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</si>
  <si>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</si>
  <si>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</si>
  <si>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</si>
  <si>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</si>
  <si>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</si>
  <si>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</si>
  <si>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</si>
  <si>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</si>
  <si>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</si>
  <si>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</si>
  <si>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</si>
  <si>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</si>
  <si>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</si>
  <si>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</si>
  <si>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</si>
  <si>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</si>
  <si>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</si>
  <si>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</si>
  <si>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</si>
  <si>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</si>
  <si>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</si>
  <si>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</si>
  <si>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</si>
  <si>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</si>
  <si>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</si>
  <si>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</si>
  <si>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</si>
  <si>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</si>
  <si>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</si>
  <si>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</si>
  <si>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</si>
  <si>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</si>
  <si>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</si>
  <si>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</si>
  <si>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</si>
  <si>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</si>
  <si>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</si>
  <si>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</si>
  <si>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</si>
  <si>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</si>
  <si>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</si>
  <si>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</si>
  <si>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</si>
  <si>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</si>
  <si>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</si>
  <si>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</si>
  <si>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</si>
  <si>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</si>
  <si>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</si>
  <si>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</si>
  <si>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</si>
  <si>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</si>
  <si>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</si>
  <si>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</si>
  <si>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</si>
  <si>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</si>
  <si>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</si>
  <si>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</si>
  <si>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</si>
  <si>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</si>
  <si>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</si>
  <si>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</si>
  <si>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</si>
  <si>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</si>
  <si>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</si>
  <si>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</si>
  <si>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</si>
  <si>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</si>
  <si>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</si>
  <si>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</si>
  <si>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</si>
  <si>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</si>
  <si>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</si>
  <si>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</si>
  <si>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</si>
  <si>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</si>
  <si>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</si>
  <si>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</si>
  <si>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</si>
  <si>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</si>
  <si>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</si>
  <si>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</si>
  <si>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</si>
  <si>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</si>
  <si>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</si>
  <si>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</si>
  <si>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</si>
  <si>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</si>
  <si>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</si>
  <si>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</si>
  <si>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</si>
  <si>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</si>
  <si>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</si>
  <si>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</si>
  <si>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</si>
  <si>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</si>
  <si>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</si>
  <si>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</si>
  <si>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</si>
  <si>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</si>
  <si>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</si>
  <si>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</si>
  <si>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</si>
  <si>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</si>
  <si>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</si>
  <si>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</si>
  <si>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</si>
  <si>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</si>
  <si>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</si>
  <si>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</si>
  <si>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</si>
  <si>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</si>
  <si>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</si>
  <si>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</si>
  <si>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</si>
  <si>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</si>
  <si>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</si>
  <si>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</si>
  <si>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</si>
  <si>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</si>
  <si>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</si>
  <si>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</si>
  <si>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</si>
  <si>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</si>
  <si>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</si>
  <si>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</si>
  <si>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</si>
  <si>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</si>
  <si>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</si>
  <si>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</si>
  <si>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</si>
  <si>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</si>
  <si>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</si>
  <si>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</si>
  <si>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</si>
  <si>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</si>
  <si>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</si>
  <si>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</si>
  <si>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</si>
  <si>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</si>
  <si>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</si>
  <si>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</si>
  <si>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</si>
  <si>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</si>
  <si>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</si>
  <si>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</si>
  <si>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</si>
  <si>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</si>
  <si>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</si>
  <si>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</si>
  <si>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</si>
  <si>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</si>
  <si>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</si>
  <si>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</si>
  <si>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</si>
  <si>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</si>
  <si>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</si>
  <si>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</si>
  <si>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</si>
  <si>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</si>
  <si>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</si>
  <si>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</si>
  <si>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</si>
  <si>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</si>
  <si>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</si>
  <si>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</si>
  <si>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</si>
  <si>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</si>
  <si>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</si>
  <si>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</si>
  <si>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</si>
  <si>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</si>
  <si>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</si>
  <si>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</si>
  <si>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</si>
  <si>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</si>
  <si>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</si>
  <si>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</si>
  <si>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</si>
  <si>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</si>
  <si>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</si>
  <si>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</si>
  <si>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</si>
  <si>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</si>
  <si>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</si>
  <si>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</si>
  <si>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</si>
  <si>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</si>
  <si>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</si>
  <si>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</si>
  <si>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</si>
  <si>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</si>
  <si>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</si>
  <si>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</si>
  <si>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</si>
  <si>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</si>
  <si>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</si>
  <si>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</si>
  <si>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</si>
  <si>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</si>
  <si>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</si>
  <si>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</si>
  <si>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</si>
  <si>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</si>
  <si>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</si>
  <si>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</si>
  <si>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</si>
  <si>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</si>
  <si>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</si>
  <si>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</si>
  <si>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</si>
  <si>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</si>
  <si>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</si>
  <si>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</si>
  <si>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</si>
  <si>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</si>
  <si>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</si>
  <si>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</si>
  <si>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</si>
  <si>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</si>
  <si>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</si>
  <si>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</si>
  <si>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</si>
  <si>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</si>
  <si>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</si>
  <si>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</si>
  <si>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</si>
  <si>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</si>
  <si>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</si>
  <si>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</si>
  <si>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</si>
  <si>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</si>
  <si>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</si>
  <si>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</si>
  <si>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</si>
  <si>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</si>
  <si>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</si>
  <si>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</si>
  <si>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</si>
  <si>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</si>
  <si>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</si>
  <si>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</si>
  <si>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</si>
  <si>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</si>
  <si>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</si>
  <si>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</si>
  <si>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</si>
  <si>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</si>
  <si>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</si>
  <si>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</si>
  <si>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</si>
  <si>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</si>
  <si>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</si>
  <si>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</si>
  <si>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</si>
  <si>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</si>
  <si>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</si>
  <si>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</si>
  <si>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</si>
  <si>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</si>
  <si>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</si>
  <si>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</si>
  <si>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</si>
  <si>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</si>
  <si>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</si>
  <si>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</si>
  <si>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</si>
  <si>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</si>
  <si>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</si>
  <si>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</si>
  <si>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</si>
  <si>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</si>
  <si>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</si>
  <si>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</si>
  <si>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</si>
  <si>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</si>
  <si>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</si>
  <si>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</si>
  <si>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</si>
  <si>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</si>
  <si>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</si>
  <si>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</si>
  <si>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</si>
  <si>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</si>
  <si>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</si>
  <si>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</si>
  <si>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</si>
  <si>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</si>
  <si>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</si>
  <si>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</si>
  <si>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</si>
  <si>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</si>
  <si>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</si>
  <si>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</si>
  <si>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</si>
  <si>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</si>
  <si>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</si>
  <si>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</si>
  <si>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</si>
  <si>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</si>
  <si>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</si>
  <si>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</si>
  <si>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</si>
  <si>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</si>
  <si>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</si>
  <si>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</si>
  <si>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</si>
  <si>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</si>
  <si>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</si>
  <si>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</si>
  <si>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</si>
  <si>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</si>
  <si>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</si>
  <si>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</si>
  <si>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</si>
  <si>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</si>
  <si>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</si>
  <si>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</si>
  <si>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</si>
  <si>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</si>
  <si>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</si>
  <si>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</si>
  <si>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</si>
  <si>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</si>
  <si>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</si>
  <si>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</si>
  <si>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</si>
  <si>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</si>
  <si>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</si>
  <si>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</si>
  <si>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</si>
  <si>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</si>
  <si>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</si>
  <si>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</si>
  <si>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</si>
  <si>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</si>
  <si>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</si>
  <si>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</si>
  <si>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</si>
  <si>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</si>
  <si>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</si>
  <si>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</si>
  <si>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</si>
  <si>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</si>
  <si>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</si>
  <si>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</si>
  <si>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</si>
  <si>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</si>
  <si>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</si>
  <si>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</si>
  <si>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</si>
  <si>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</si>
  <si>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</si>
  <si>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</si>
  <si>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</si>
  <si>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</si>
  <si>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</si>
  <si>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</si>
  <si>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</si>
  <si>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</si>
  <si>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</si>
  <si>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</si>
  <si>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</si>
  <si>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</si>
  <si>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</si>
  <si>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</si>
  <si>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</si>
  <si>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</si>
  <si>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</si>
  <si>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</si>
  <si>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</si>
  <si>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</si>
  <si>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</si>
  <si>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</si>
  <si>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</si>
  <si>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</si>
  <si>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</si>
  <si>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</si>
  <si>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</si>
  <si>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</si>
  <si>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</si>
  <si>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</si>
  <si>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</si>
  <si>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</si>
  <si>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</si>
  <si>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</si>
  <si>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</si>
  <si>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</si>
  <si>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</si>
  <si>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</si>
  <si>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</si>
  <si>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</si>
  <si>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</si>
  <si>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</si>
  <si>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</si>
  <si>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</si>
  <si>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</si>
  <si>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</si>
  <si>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</si>
  <si>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</si>
  <si>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</si>
  <si>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</si>
  <si>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</si>
  <si>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</si>
  <si>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</si>
  <si>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</si>
  <si>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</si>
  <si>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</si>
  <si>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</si>
  <si>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</si>
  <si>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</si>
  <si>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</si>
  <si>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</si>
  <si>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</si>
  <si>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</si>
  <si>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</si>
  <si>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</si>
  <si>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</si>
  <si>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</si>
  <si>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</si>
  <si>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</si>
  <si>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</si>
  <si>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</si>
  <si>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</si>
  <si>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</si>
  <si>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</si>
  <si>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</si>
  <si>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</si>
  <si>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</si>
  <si>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</si>
  <si>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</si>
  <si>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</si>
  <si>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</si>
  <si>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</si>
  <si>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</si>
  <si>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</si>
  <si>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</si>
  <si>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</si>
  <si>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</si>
  <si>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</si>
  <si>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</si>
  <si>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</si>
  <si>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</si>
  <si>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</si>
  <si>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</si>
  <si>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</si>
  <si>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</si>
  <si>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</si>
  <si>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</si>
  <si>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</si>
  <si>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</si>
  <si>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</si>
  <si>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</si>
  <si>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</si>
  <si>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</si>
  <si>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</si>
  <si>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</si>
  <si>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</si>
  <si>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</si>
  <si>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</si>
  <si>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</si>
  <si>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</si>
  <si>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</si>
  <si>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</si>
  <si>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</si>
  <si>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</si>
  <si>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</si>
  <si>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</si>
  <si>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</si>
  <si>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</si>
  <si>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</si>
  <si>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</si>
  <si>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</si>
  <si>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</si>
  <si>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</si>
  <si>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</si>
  <si>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</si>
  <si>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</si>
  <si>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</si>
  <si>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</si>
  <si>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</si>
  <si>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</si>
  <si>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</si>
  <si>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</si>
  <si>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</si>
  <si>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</si>
  <si>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</si>
  <si>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</si>
  <si>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</si>
  <si>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</si>
  <si>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</si>
  <si>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</si>
  <si>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</si>
  <si>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</si>
  <si>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</si>
  <si>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</si>
  <si>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</si>
  <si>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</si>
  <si>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</si>
  <si>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</si>
  <si>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</si>
  <si>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</si>
  <si>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</si>
  <si>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</si>
  <si>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</si>
  <si>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</si>
  <si>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</si>
  <si>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</si>
  <si>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</si>
  <si>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</si>
  <si>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</si>
  <si>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</si>
  <si>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</si>
  <si>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</si>
  <si>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</si>
  <si>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</si>
  <si>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</si>
  <si>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</si>
  <si>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</si>
  <si>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</si>
  <si>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</si>
  <si>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</si>
  <si>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</si>
  <si>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</si>
  <si>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</si>
  <si>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</si>
  <si>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</si>
  <si>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</si>
  <si>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</si>
  <si>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</si>
  <si>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</si>
  <si>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</si>
  <si>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</si>
  <si>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</si>
  <si>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</si>
  <si>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</si>
  <si>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</si>
  <si>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</si>
  <si>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</si>
  <si>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</si>
  <si>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</si>
  <si>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</si>
  <si>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</si>
  <si>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</si>
  <si>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</si>
  <si>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</si>
  <si>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</si>
  <si>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</si>
  <si>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</si>
  <si>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</si>
  <si>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</si>
  <si>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</si>
  <si>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</si>
  <si>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</si>
  <si>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</si>
  <si>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</si>
  <si>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</si>
  <si>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</si>
  <si>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</si>
  <si>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</si>
  <si>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</si>
  <si>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</si>
  <si>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</si>
  <si>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</si>
  <si>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</si>
  <si>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</si>
  <si>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</si>
  <si>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</si>
  <si>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</si>
  <si>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</si>
  <si>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</si>
  <si>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</si>
  <si>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</si>
  <si>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</si>
  <si>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</si>
  <si>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</si>
  <si>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</si>
  <si>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</si>
  <si>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</si>
  <si>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</si>
  <si>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</si>
  <si>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</si>
  <si>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</si>
  <si>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</si>
  <si>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</si>
  <si>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</si>
  <si>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</si>
  <si>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</si>
  <si>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</si>
  <si>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</si>
  <si>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</si>
  <si>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</si>
  <si>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</si>
  <si>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</si>
  <si>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</si>
  <si>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</si>
  <si>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</si>
  <si>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</si>
  <si>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</si>
  <si>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</si>
  <si>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</si>
  <si>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</si>
  <si>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</si>
  <si>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</si>
  <si>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</si>
  <si>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</si>
  <si>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</si>
  <si>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</si>
  <si>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</si>
  <si>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</si>
  <si>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</si>
  <si>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</si>
  <si>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</si>
  <si>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</si>
  <si>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</si>
  <si>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</si>
  <si>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</si>
  <si>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</si>
  <si>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</si>
  <si>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</si>
  <si>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</si>
  <si>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</si>
  <si>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</si>
  <si>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</si>
  <si>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</si>
  <si>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</si>
  <si>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</si>
  <si>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</si>
  <si>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</si>
  <si>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</si>
  <si>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</si>
  <si>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</si>
  <si>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</si>
  <si>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</si>
  <si>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</si>
  <si>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</si>
  <si>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</si>
  <si>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</si>
  <si>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</si>
  <si>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</si>
  <si>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</si>
  <si>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</si>
  <si>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</si>
  <si>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</si>
  <si>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</si>
  <si>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</si>
  <si>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</si>
  <si>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</si>
  <si>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</si>
  <si>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</si>
  <si>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</si>
  <si>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</si>
  <si>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</si>
  <si>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</si>
  <si>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</si>
  <si>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</si>
  <si>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</si>
  <si>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</si>
  <si>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</si>
  <si>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</si>
  <si>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</si>
  <si>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</si>
  <si>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</si>
  <si>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</si>
  <si>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</si>
  <si>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</si>
  <si>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</si>
  <si>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</si>
  <si>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</si>
  <si>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</si>
  <si>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</si>
  <si>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</si>
  <si>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</si>
  <si>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</si>
  <si>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</si>
  <si>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</si>
  <si>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</si>
  <si>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</si>
  <si>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</si>
  <si>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</si>
  <si>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</si>
  <si>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</si>
  <si>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</si>
  <si>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</si>
  <si>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</si>
  <si>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</si>
  <si>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</si>
  <si>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</si>
  <si>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</si>
  <si>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</si>
  <si>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</si>
  <si>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</si>
  <si>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</si>
  <si>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</si>
  <si>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</si>
  <si>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</si>
  <si>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</si>
  <si>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</si>
  <si>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</si>
  <si>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</si>
  <si>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</si>
  <si>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</si>
  <si>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</si>
  <si>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</si>
  <si>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</si>
  <si>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</si>
  <si>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</si>
  <si>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</si>
  <si>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</si>
  <si>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</si>
  <si>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</si>
  <si>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</si>
  <si>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</si>
  <si>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</si>
  <si>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</si>
  <si>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</si>
  <si>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</si>
  <si>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</si>
  <si>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</si>
  <si>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</si>
  <si>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</si>
  <si>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</si>
  <si>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</si>
  <si>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</si>
  <si>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</si>
  <si>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</si>
  <si>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</si>
  <si>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</si>
  <si>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</si>
  <si>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</si>
  <si>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</si>
  <si>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</si>
  <si>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</si>
  <si>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</si>
  <si>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</si>
  <si>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</si>
  <si>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</si>
  <si>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</si>
  <si>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</si>
  <si>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</si>
  <si>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</si>
  <si>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</si>
  <si>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</si>
  <si>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</si>
  <si>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</si>
  <si>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</si>
  <si>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</si>
  <si>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</si>
  <si>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</si>
  <si>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</si>
  <si>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</si>
  <si>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</si>
  <si>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</si>
  <si>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</si>
  <si>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</si>
  <si>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</si>
  <si>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</si>
  <si>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</si>
  <si>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</si>
  <si>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</si>
  <si>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</si>
  <si>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</si>
  <si>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</si>
  <si>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</si>
  <si>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</si>
  <si>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</si>
  <si>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</si>
  <si>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</si>
  <si>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</si>
  <si>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</si>
  <si>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</si>
  <si>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</si>
  <si>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</si>
  <si>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</si>
  <si>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</si>
  <si>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</si>
  <si>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</si>
  <si>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</si>
  <si>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</si>
  <si>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</si>
  <si>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</si>
  <si>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</si>
  <si>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</si>
  <si>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</si>
  <si>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</si>
  <si>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</si>
  <si>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</si>
  <si>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</si>
  <si>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</si>
  <si>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</si>
  <si>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</si>
  <si>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</si>
  <si>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</si>
  <si>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</si>
  <si>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</si>
  <si>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</si>
  <si>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</si>
  <si>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</si>
  <si>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</si>
  <si>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</si>
  <si>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</si>
  <si>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</si>
  <si>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</si>
  <si>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</si>
  <si>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</si>
  <si>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</si>
  <si>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</si>
  <si>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</si>
  <si>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</si>
  <si>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</si>
  <si>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</si>
  <si>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</si>
  <si>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</si>
  <si>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</si>
  <si>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</si>
  <si>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</si>
  <si>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</si>
  <si>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</si>
  <si>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</si>
  <si>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</si>
  <si>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</si>
  <si>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</si>
  <si>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</si>
  <si>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</si>
  <si>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</si>
  <si>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</si>
  <si>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</si>
  <si>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</si>
  <si>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</si>
  <si>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</si>
  <si>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</si>
  <si>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</si>
  <si>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</si>
  <si>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</si>
  <si>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</si>
  <si>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</si>
  <si>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</si>
  <si>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</si>
  <si>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</si>
  <si>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</si>
  <si>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</si>
  <si>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</si>
  <si>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</si>
  <si>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</si>
  <si>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</si>
  <si>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</si>
  <si>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</si>
  <si>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</si>
  <si>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</si>
  <si>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</si>
  <si>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</si>
  <si>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</si>
  <si>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</si>
  <si>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</si>
  <si>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</si>
  <si>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</si>
  <si>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</si>
  <si>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</si>
  <si>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</si>
  <si>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</si>
  <si>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</si>
  <si>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</si>
  <si>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</si>
  <si>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</si>
  <si>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</si>
  <si>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</si>
  <si>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</si>
  <si>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</si>
  <si>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</si>
  <si>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</si>
  <si>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</si>
  <si>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</si>
  <si>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</si>
  <si>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</si>
  <si>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</si>
  <si>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</si>
  <si>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</si>
  <si>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</si>
  <si>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</si>
  <si>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</si>
  <si>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</si>
  <si>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</si>
  <si>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</si>
  <si>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</si>
  <si>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</si>
  <si>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</si>
  <si>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</si>
  <si>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</si>
  <si>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</si>
  <si>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</si>
  <si>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</si>
  <si>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</si>
  <si>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</si>
  <si>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</si>
  <si>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</si>
  <si>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</si>
  <si>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</si>
  <si>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</si>
  <si>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</si>
  <si>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</si>
  <si>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</si>
  <si>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</si>
  <si>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</si>
  <si>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</si>
  <si>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</si>
  <si>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</si>
  <si>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</si>
  <si>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</si>
  <si>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</si>
  <si>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</si>
  <si>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</si>
  <si>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</si>
  <si>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</si>
  <si>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</si>
  <si>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</si>
  <si>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</si>
  <si>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</si>
  <si>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</si>
  <si>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</si>
  <si>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</si>
  <si>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</si>
  <si>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</si>
  <si>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</si>
  <si>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</si>
  <si>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</si>
  <si>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</si>
  <si>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</si>
  <si>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</si>
  <si>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</si>
  <si>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</si>
  <si>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</si>
  <si>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</si>
  <si>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</si>
  <si>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</si>
  <si>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</si>
  <si>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</si>
  <si>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</si>
  <si>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</si>
  <si>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</si>
  <si>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</si>
  <si>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</si>
  <si>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</si>
  <si>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</si>
  <si>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</si>
  <si>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</si>
  <si>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</si>
  <si>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</si>
  <si>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</si>
  <si>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</si>
  <si>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</si>
  <si>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</si>
  <si>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</si>
  <si>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</si>
  <si>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</si>
  <si>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</si>
  <si>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</si>
  <si>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</si>
  <si>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</si>
  <si>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</si>
  <si>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</si>
  <si>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</si>
  <si>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</si>
  <si>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</si>
  <si>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</si>
  <si>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</si>
  <si>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</si>
  <si>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</si>
  <si>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</si>
  <si>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</si>
  <si>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</si>
  <si>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</si>
  <si>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</si>
  <si>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</si>
  <si>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</si>
  <si>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</si>
  <si>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</si>
  <si>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</si>
  <si>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</si>
  <si>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</si>
  <si>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</si>
  <si>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</si>
  <si>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</si>
  <si>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</si>
  <si>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</si>
  <si>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</si>
  <si>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</si>
  <si>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</si>
  <si>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</si>
  <si>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</si>
  <si>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</si>
  <si>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</si>
  <si>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</si>
  <si>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</si>
  <si>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</si>
  <si>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</si>
  <si>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</si>
  <si>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</si>
  <si>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</si>
  <si>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</si>
  <si>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</si>
  <si>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</si>
  <si>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</si>
  <si>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</si>
  <si>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</si>
  <si>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</si>
  <si>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</si>
  <si>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</si>
  <si>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</si>
  <si>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</si>
  <si>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</si>
  <si>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</si>
  <si>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</si>
  <si>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</si>
  <si>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</si>
  <si>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</si>
  <si>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</si>
  <si>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</si>
  <si>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</si>
  <si>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</si>
  <si>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</si>
  <si>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</si>
  <si>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</si>
  <si>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</si>
  <si>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</si>
  <si>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</si>
  <si>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</si>
  <si>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</si>
  <si>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</si>
  <si>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</si>
  <si>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</si>
  <si>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</si>
  <si>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</si>
  <si>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</si>
  <si>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</si>
  <si>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</si>
  <si>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</si>
  <si>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</si>
  <si>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</si>
  <si>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</si>
  <si>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</si>
  <si>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</si>
  <si>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</si>
  <si>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</si>
  <si>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</si>
  <si>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</si>
  <si>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</si>
  <si>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</si>
  <si>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</si>
  <si>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</si>
  <si>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</si>
  <si>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</si>
  <si>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</si>
  <si>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</si>
  <si>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</si>
  <si>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</si>
  <si>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</si>
  <si>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</si>
  <si>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</si>
  <si>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</si>
  <si>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</si>
  <si>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</si>
  <si>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</si>
  <si>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</si>
  <si>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</si>
  <si>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</si>
  <si>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</si>
  <si>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</si>
  <si>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</si>
  <si>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</si>
  <si>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</si>
  <si>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</si>
  <si>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</si>
  <si>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</si>
  <si>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</si>
  <si>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</si>
  <si>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</si>
  <si>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</si>
  <si>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</si>
  <si>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</si>
  <si>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</si>
  <si>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</si>
  <si>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</si>
  <si>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</si>
  <si>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</si>
  <si>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</si>
  <si>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</si>
  <si>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</si>
  <si>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</si>
  <si>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</si>
  <si>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</si>
  <si>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</si>
  <si>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</si>
  <si>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</si>
  <si>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</si>
  <si>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</si>
  <si>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</si>
  <si>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</si>
  <si>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</si>
  <si>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</si>
  <si>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</si>
  <si>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</si>
  <si>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</si>
  <si>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</si>
  <si>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</si>
  <si>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</si>
  <si>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</si>
  <si>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</si>
  <si>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</si>
  <si>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</si>
  <si>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</si>
  <si>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</si>
  <si>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</si>
  <si>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</si>
  <si>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</si>
  <si>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</si>
  <si>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</si>
  <si>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</si>
  <si>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</si>
  <si>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</si>
  <si>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</si>
  <si>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</si>
  <si>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</si>
  <si>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</si>
  <si>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</si>
  <si>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</si>
  <si>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</si>
  <si>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</si>
  <si>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</si>
  <si>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</si>
  <si>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</si>
  <si>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</si>
  <si>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</si>
  <si>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</si>
  <si>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</si>
  <si>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</si>
  <si>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</si>
  <si>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</si>
  <si>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</si>
  <si>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</si>
  <si>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</si>
  <si>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</si>
  <si>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</si>
  <si>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</si>
  <si>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</si>
  <si>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</si>
  <si>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</si>
  <si>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</si>
  <si>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</si>
  <si>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</si>
  <si>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</si>
  <si>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</si>
  <si>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</si>
  <si>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</si>
  <si>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</si>
  <si>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</si>
  <si>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</si>
  <si>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</si>
  <si>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</si>
  <si>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</si>
  <si>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</si>
  <si>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</si>
  <si>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</si>
  <si>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</si>
  <si>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</si>
  <si>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</si>
  <si>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</si>
  <si>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</si>
  <si>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</si>
  <si>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</si>
  <si>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</si>
  <si>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</si>
  <si>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</si>
  <si>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</si>
  <si>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</si>
  <si>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</si>
  <si>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</si>
  <si>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</si>
  <si>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</si>
  <si>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</si>
  <si>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</si>
  <si>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</si>
  <si>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</si>
  <si>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</si>
  <si>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</si>
  <si>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</si>
  <si>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</si>
  <si>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</si>
  <si>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</si>
  <si>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</si>
  <si>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</si>
  <si>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</si>
  <si>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</si>
  <si>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</si>
  <si>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</si>
  <si>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</si>
  <si>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</si>
  <si>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</si>
  <si>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</si>
  <si>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</si>
  <si>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</si>
  <si>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</si>
  <si>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</si>
  <si>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</si>
  <si>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</si>
  <si>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</si>
  <si>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</si>
  <si>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</si>
  <si>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</si>
  <si>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</si>
  <si>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</si>
  <si>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</si>
  <si>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</si>
  <si>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</si>
  <si>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</si>
  <si>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</si>
  <si>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</si>
  <si>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</si>
  <si>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</si>
  <si>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</si>
  <si>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</si>
  <si>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</si>
  <si>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</si>
  <si>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</si>
  <si>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</si>
  <si>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</si>
  <si>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</si>
  <si>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</si>
  <si>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</si>
  <si>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</si>
  <si>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</si>
  <si>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</si>
  <si>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</si>
  <si>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</si>
  <si>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</si>
  <si>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</si>
  <si>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</si>
  <si>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</si>
  <si>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</si>
  <si>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</si>
  <si>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</si>
  <si>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</si>
  <si>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</si>
  <si>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</si>
  <si>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</si>
  <si>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</si>
  <si>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</si>
  <si>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</si>
  <si>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</si>
  <si>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</si>
  <si>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</si>
  <si>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</si>
  <si>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</si>
  <si>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</si>
  <si>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</si>
  <si>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</si>
  <si>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</si>
  <si>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</si>
  <si>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</si>
  <si>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</si>
  <si>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</si>
  <si>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</si>
  <si>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</si>
  <si>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</si>
  <si>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</si>
  <si>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</si>
  <si>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</si>
  <si>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</si>
  <si>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</si>
  <si>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</si>
  <si>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</si>
  <si>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</si>
  <si>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</si>
  <si>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</si>
  <si>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</si>
  <si>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</si>
  <si>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</si>
  <si>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</si>
  <si>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</si>
  <si>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</si>
  <si>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</si>
  <si>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</si>
  <si>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</si>
  <si>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</si>
  <si>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</si>
  <si>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</si>
  <si>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</si>
  <si>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</si>
  <si>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</si>
  <si>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</si>
  <si>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</si>
  <si>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</si>
  <si>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</si>
  <si>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</si>
  <si>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</si>
  <si>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</si>
  <si>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</si>
  <si>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</si>
  <si>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</si>
  <si>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</si>
  <si>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</si>
  <si>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</si>
  <si>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</si>
  <si>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</si>
  <si>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</si>
  <si>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</si>
  <si>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</si>
  <si>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</si>
  <si>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</si>
  <si>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</si>
  <si>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</si>
  <si>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</si>
  <si>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</si>
  <si>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</si>
  <si>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</si>
  <si>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</si>
  <si>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</si>
  <si>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</si>
  <si>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</si>
  <si>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</si>
  <si>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</si>
  <si>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</si>
  <si>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</si>
  <si>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</si>
  <si>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</si>
  <si>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</si>
  <si>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</si>
  <si>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</si>
  <si>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</si>
  <si>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</si>
  <si>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</si>
  <si>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</si>
  <si>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</si>
  <si>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</si>
  <si>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</si>
  <si>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</si>
  <si>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</si>
  <si>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</si>
  <si>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</si>
  <si>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</si>
  <si>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</si>
  <si>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</si>
  <si>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</si>
  <si>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</si>
  <si>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</si>
  <si>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</si>
  <si>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</si>
  <si>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</si>
  <si>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</si>
  <si>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</si>
  <si>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</si>
  <si>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</si>
  <si>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</si>
  <si>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</si>
  <si>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</si>
  <si>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</si>
  <si>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</si>
  <si>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</si>
  <si>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</si>
  <si>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</si>
  <si>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</si>
  <si>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</si>
  <si>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</si>
  <si>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</si>
  <si>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</si>
  <si>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</si>
  <si>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</si>
  <si>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</si>
  <si>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</si>
  <si>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</si>
  <si>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</si>
  <si>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</si>
  <si>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</si>
  <si>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</si>
  <si>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</si>
  <si>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</si>
  <si>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</si>
  <si>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</si>
  <si>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</si>
  <si>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</si>
  <si>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</si>
  <si>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</si>
  <si>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</si>
  <si>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</si>
  <si>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</si>
  <si>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</si>
  <si>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</si>
  <si>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</si>
  <si>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</si>
  <si>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</si>
  <si>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</si>
  <si>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</si>
  <si>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</si>
  <si>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</si>
  <si>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</si>
  <si>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</si>
  <si>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</si>
  <si>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</si>
  <si>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</si>
  <si>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</si>
  <si>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</si>
  <si>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</si>
  <si>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</si>
  <si>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</si>
  <si>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</si>
  <si>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</si>
  <si>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</si>
  <si>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</si>
  <si>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</si>
  <si>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</si>
  <si>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</si>
  <si>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</si>
  <si>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</si>
  <si>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</si>
  <si>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</si>
  <si>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</si>
  <si>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</si>
  <si>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</si>
  <si>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</si>
  <si>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</si>
  <si>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</si>
  <si>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</si>
  <si>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</si>
  <si>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</si>
  <si>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</si>
  <si>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</si>
  <si>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</si>
  <si>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</si>
  <si>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</si>
  <si>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</si>
  <si>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</si>
  <si>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</si>
  <si>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</si>
  <si>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</si>
  <si>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</si>
  <si>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</si>
  <si>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</si>
  <si>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</si>
  <si>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</si>
  <si>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</si>
  <si>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</si>
  <si>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</si>
  <si>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</si>
  <si>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</si>
  <si>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</si>
  <si>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</si>
  <si>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</si>
  <si>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</si>
  <si>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</si>
  <si>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</si>
  <si>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</si>
  <si>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</si>
  <si>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</si>
  <si>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</si>
  <si>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</si>
  <si>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</si>
  <si>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</si>
  <si>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</si>
  <si>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</si>
  <si>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</si>
  <si>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</si>
  <si>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</si>
  <si>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</si>
  <si>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</si>
  <si>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</si>
  <si>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</si>
  <si>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</si>
  <si>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</si>
  <si>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</si>
  <si>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</si>
  <si>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</si>
  <si>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</si>
  <si>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</si>
  <si>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</si>
  <si>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</si>
  <si>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</si>
  <si>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</si>
  <si>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</si>
  <si>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</si>
  <si>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</si>
  <si>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</si>
  <si>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</si>
  <si>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</si>
  <si>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</si>
  <si>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</si>
  <si>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</si>
  <si>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</si>
  <si>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</si>
  <si>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</si>
  <si>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</si>
  <si>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</si>
  <si>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</si>
  <si>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</si>
  <si>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</si>
  <si>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</si>
  <si>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</si>
  <si>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</si>
  <si>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</si>
  <si>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</si>
  <si>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</si>
  <si>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</si>
  <si>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</si>
  <si>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</si>
  <si>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</si>
  <si>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</si>
  <si>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</si>
  <si>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</si>
  <si>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</si>
  <si>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</si>
  <si>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</si>
  <si>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</si>
  <si>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</si>
  <si>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</si>
  <si>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</si>
  <si>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</si>
  <si>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</si>
  <si>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</si>
  <si>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</si>
  <si>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</si>
  <si>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</si>
  <si>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</si>
  <si>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</si>
  <si>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</si>
  <si>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</si>
  <si>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</si>
  <si>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</si>
  <si>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</si>
  <si>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</si>
  <si>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</si>
  <si>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</si>
  <si>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</si>
  <si>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</si>
  <si>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</si>
  <si>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</si>
  <si>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</si>
  <si>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</si>
  <si>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</si>
  <si>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</si>
  <si>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</si>
  <si>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</si>
  <si>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</si>
  <si>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</si>
  <si>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</si>
  <si>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</si>
  <si>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</si>
  <si>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</si>
  <si>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</si>
  <si>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</si>
  <si>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</si>
  <si>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</si>
  <si>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</si>
  <si>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</si>
  <si>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</si>
  <si>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</si>
  <si>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</si>
  <si>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</si>
  <si>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</si>
  <si>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</si>
  <si>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</si>
  <si>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</si>
  <si>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</si>
  <si>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</si>
  <si>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</si>
  <si>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</si>
  <si>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</si>
  <si>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</si>
  <si>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</si>
  <si>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</si>
  <si>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</si>
  <si>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</si>
  <si>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</si>
  <si>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</si>
  <si>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</si>
  <si>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</si>
  <si>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</si>
  <si>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</si>
  <si>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</si>
  <si>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</si>
  <si>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</si>
  <si>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</si>
  <si>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</si>
  <si>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</si>
  <si>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</si>
  <si>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</si>
  <si>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</si>
  <si>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</si>
  <si>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</si>
  <si>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</si>
  <si>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</si>
  <si>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</si>
  <si>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</si>
  <si>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</si>
  <si>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</si>
  <si>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</si>
  <si>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</si>
  <si>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</si>
  <si>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</si>
  <si>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</si>
  <si>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</si>
  <si>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</si>
  <si>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</si>
  <si>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</si>
  <si>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</si>
  <si>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</si>
  <si>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</si>
  <si>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</si>
  <si>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</si>
  <si>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</si>
  <si>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</si>
  <si>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</si>
  <si>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</si>
  <si>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</si>
  <si>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</si>
  <si>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</si>
  <si>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</si>
  <si>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</si>
  <si>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</si>
  <si>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</si>
  <si>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</si>
  <si>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</si>
  <si>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</si>
  <si>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</si>
  <si>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</si>
  <si>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</si>
  <si>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</si>
  <si>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</si>
  <si>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</si>
  <si>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</si>
  <si>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</si>
  <si>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</si>
  <si>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</si>
  <si>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</si>
  <si>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</si>
  <si>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</si>
  <si>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</si>
  <si>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</si>
  <si>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</si>
  <si>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</si>
  <si>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</si>
  <si>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</si>
  <si>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</si>
  <si>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</si>
  <si>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</si>
  <si>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</si>
  <si>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</si>
  <si>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</si>
  <si>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</si>
  <si>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</si>
  <si>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</si>
  <si>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</si>
  <si>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</si>
  <si>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</si>
  <si>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</si>
  <si>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</si>
  <si>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</si>
  <si>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</si>
  <si>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</si>
  <si>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</si>
  <si>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</si>
  <si>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</si>
  <si>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</si>
  <si>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</si>
  <si>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</si>
  <si>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</si>
  <si>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</si>
  <si>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</si>
  <si>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</si>
  <si>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</si>
  <si>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</si>
  <si>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</si>
  <si>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</si>
  <si>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</si>
  <si>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</si>
  <si>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</si>
  <si>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</si>
  <si>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</si>
  <si>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</si>
  <si>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</si>
  <si>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</si>
  <si>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</si>
  <si>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</si>
  <si>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</si>
  <si>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</si>
  <si>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</si>
  <si>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</si>
  <si>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</si>
  <si>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</si>
  <si>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</si>
  <si>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</si>
  <si>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</si>
  <si>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</si>
  <si>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</si>
  <si>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</si>
  <si>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</si>
  <si>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</si>
  <si>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</si>
  <si>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</si>
  <si>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</si>
  <si>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</si>
  <si>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</si>
  <si>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</si>
  <si>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</si>
  <si>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</si>
  <si>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</si>
  <si>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</si>
  <si>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</si>
  <si>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</si>
  <si>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</si>
  <si>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</si>
  <si>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</si>
  <si>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</si>
  <si>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</si>
  <si>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</si>
  <si>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</si>
  <si>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</si>
  <si>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</si>
  <si>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</si>
  <si>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</si>
  <si>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</si>
  <si>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</si>
  <si>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</si>
  <si>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</si>
  <si>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</si>
  <si>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</si>
  <si>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</si>
  <si>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</si>
  <si>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</si>
  <si>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</si>
  <si>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</si>
  <si>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</si>
  <si>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</si>
  <si>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</si>
  <si>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</si>
  <si>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</si>
  <si>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</si>
  <si>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</si>
  <si>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</si>
  <si>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</si>
  <si>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</si>
  <si>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</si>
  <si>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</si>
  <si>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</si>
  <si>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</si>
  <si>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</si>
  <si>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</si>
  <si>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</si>
  <si>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</si>
  <si>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</si>
  <si>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</si>
  <si>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</si>
  <si>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</si>
  <si>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</si>
  <si>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</si>
  <si>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</si>
  <si>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</si>
  <si>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</si>
  <si>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</si>
  <si>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</si>
  <si>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</si>
  <si>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</si>
  <si>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</si>
  <si>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</si>
  <si>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</si>
  <si>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</si>
  <si>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</si>
  <si>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</si>
  <si>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</si>
  <si>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</si>
  <si>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</si>
  <si>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</si>
  <si>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</si>
  <si>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</si>
  <si>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</si>
  <si>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</si>
  <si>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</si>
  <si>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</si>
  <si>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</si>
  <si>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</si>
  <si>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</si>
  <si>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</si>
  <si>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</si>
  <si>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</si>
  <si>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</si>
  <si>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</si>
  <si>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</si>
  <si>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</si>
  <si>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</si>
  <si>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</si>
  <si>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</si>
  <si>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</si>
  <si>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</si>
  <si>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</si>
  <si>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</si>
  <si>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</si>
  <si>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</si>
  <si>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</si>
  <si>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</si>
  <si>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</si>
  <si>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</si>
  <si>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</si>
  <si>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</si>
  <si>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</si>
  <si>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</si>
  <si>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</si>
  <si>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</si>
  <si>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</si>
  <si>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</si>
  <si>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</si>
  <si>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</si>
  <si>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</si>
  <si>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</si>
  <si>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</si>
  <si>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</si>
  <si>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</si>
  <si>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</si>
  <si>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</si>
  <si>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</si>
  <si>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</si>
  <si>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</si>
  <si>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</si>
  <si>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</si>
  <si>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</si>
  <si>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</si>
  <si>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</si>
  <si>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</si>
  <si>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</si>
  <si>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</si>
  <si>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</si>
  <si>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</si>
  <si>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</si>
  <si>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</si>
  <si>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</si>
  <si>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</si>
  <si>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</si>
  <si>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</si>
  <si>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</si>
  <si>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</si>
  <si>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</si>
  <si>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</si>
  <si>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</si>
  <si>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</si>
  <si>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</si>
  <si>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</si>
  <si>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</si>
  <si>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</si>
  <si>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</si>
  <si>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</si>
  <si>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</si>
  <si>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</si>
  <si>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</si>
  <si>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</si>
  <si>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</si>
  <si>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</si>
  <si>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</si>
  <si>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</si>
  <si>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</si>
  <si>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</si>
  <si>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</si>
  <si>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</si>
  <si>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</si>
  <si>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</si>
  <si>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</si>
  <si>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</si>
  <si>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</si>
  <si>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</si>
  <si>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</si>
  <si>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</si>
  <si>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</si>
  <si>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</si>
  <si>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</si>
  <si>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</si>
  <si>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</si>
  <si>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</si>
  <si>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</si>
  <si>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</si>
  <si>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</si>
  <si>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</si>
  <si>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</si>
  <si>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</si>
  <si>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</si>
  <si>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</si>
  <si>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</si>
  <si>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</si>
  <si>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</si>
  <si>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</si>
  <si>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</si>
  <si>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</si>
  <si>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</si>
  <si>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</si>
  <si>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</si>
  <si>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</si>
  <si>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</si>
  <si>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</si>
  <si>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</si>
  <si>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</si>
  <si>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</si>
  <si>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</si>
  <si>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</si>
  <si>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</si>
  <si>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</si>
  <si>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</si>
  <si>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</si>
  <si>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</si>
  <si>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</si>
  <si>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</si>
  <si>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</si>
  <si>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</si>
  <si>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</si>
  <si>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</si>
  <si>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</si>
  <si>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</si>
  <si>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</si>
  <si>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</si>
  <si>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</si>
  <si>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</si>
  <si>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</si>
  <si>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</si>
  <si>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</si>
  <si>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</si>
  <si>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</si>
  <si>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</si>
  <si>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</si>
  <si>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</si>
  <si>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</si>
  <si>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</si>
  <si>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</si>
  <si>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</si>
  <si>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</si>
  <si>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</si>
  <si>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</si>
  <si>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</si>
  <si>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</si>
  <si>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</si>
  <si>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</si>
  <si>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</si>
  <si>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</si>
  <si>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</si>
  <si>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</si>
  <si>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</si>
  <si>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</si>
  <si>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</si>
  <si>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</si>
  <si>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</si>
  <si>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</si>
  <si>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</si>
  <si>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</si>
  <si>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</si>
  <si>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</si>
  <si>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</si>
  <si>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</si>
  <si>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</si>
  <si>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</si>
  <si>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</si>
  <si>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</si>
  <si>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</si>
  <si>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</si>
  <si>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</si>
  <si>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</si>
  <si>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</si>
  <si>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</si>
  <si>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</si>
  <si>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</si>
  <si>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</si>
  <si>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</si>
  <si>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</si>
  <si>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</si>
  <si>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</si>
  <si>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</si>
  <si>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</si>
  <si>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</si>
  <si>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</si>
  <si>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</si>
  <si>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</si>
  <si>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</si>
  <si>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</si>
  <si>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</si>
  <si>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</si>
  <si>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</si>
  <si>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</si>
  <si>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</si>
  <si>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</si>
  <si>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</si>
  <si>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</si>
  <si>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</si>
  <si>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</si>
  <si>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</si>
  <si>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</si>
  <si>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</si>
  <si>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</si>
  <si>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</si>
  <si>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</si>
  <si>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</si>
  <si>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</si>
  <si>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</si>
  <si>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</si>
  <si>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</si>
  <si>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</si>
  <si>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</si>
  <si>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</si>
  <si>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</si>
  <si>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</si>
  <si>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</si>
  <si>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</si>
  <si>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</si>
  <si>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</si>
  <si>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</si>
  <si>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</si>
  <si>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</si>
  <si>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</si>
  <si>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</si>
  <si>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</si>
  <si>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</si>
  <si>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</si>
  <si>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</si>
  <si>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</si>
  <si>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</si>
  <si>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</si>
  <si>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</si>
  <si>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</si>
  <si>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</si>
  <si>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</si>
  <si>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</si>
  <si>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</si>
  <si>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</si>
  <si>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</si>
  <si>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</si>
  <si>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</si>
  <si>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</si>
  <si>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</si>
  <si>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</si>
  <si>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</si>
  <si>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</si>
  <si>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</si>
  <si>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</si>
  <si>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</si>
  <si>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</si>
  <si>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</si>
  <si>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</si>
  <si>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</si>
  <si>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</si>
  <si>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</si>
  <si>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</si>
  <si>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</si>
  <si>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</si>
  <si>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</si>
  <si>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</si>
  <si>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</si>
  <si>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</si>
  <si>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</si>
  <si>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</si>
  <si>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</si>
  <si>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</si>
  <si>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</si>
  <si>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</si>
  <si>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</si>
  <si>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</si>
  <si>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</si>
  <si>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</si>
  <si>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</si>
  <si>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</si>
  <si>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</si>
  <si>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</si>
  <si>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</si>
  <si>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</si>
  <si>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</si>
  <si>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</si>
  <si>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</si>
  <si>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</si>
  <si>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</si>
  <si>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</si>
  <si>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</si>
  <si>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</si>
  <si>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</si>
  <si>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</si>
  <si>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</si>
  <si>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</si>
  <si>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</si>
  <si>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</si>
  <si>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</si>
  <si>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</si>
  <si>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</si>
  <si>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</si>
  <si>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</si>
  <si>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</si>
  <si>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</si>
  <si>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</si>
  <si>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</si>
  <si>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</si>
  <si>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</si>
  <si>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</si>
  <si>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</si>
  <si>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</si>
  <si>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</si>
  <si>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</si>
  <si>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</si>
  <si>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</si>
  <si>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</si>
  <si>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</si>
  <si>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</si>
  <si>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</si>
  <si>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</si>
  <si>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</si>
  <si>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</si>
  <si>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</si>
  <si>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</si>
  <si>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</si>
  <si>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</si>
  <si>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</si>
  <si>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</si>
  <si>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</si>
  <si>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</si>
  <si>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</si>
  <si>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</si>
  <si>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</si>
  <si>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</si>
  <si>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</si>
  <si>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</si>
  <si>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</si>
  <si>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</si>
  <si>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</si>
  <si>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</si>
  <si>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</si>
  <si>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</si>
  <si>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</si>
  <si>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</si>
  <si>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</si>
  <si>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</si>
  <si>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</si>
  <si>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</si>
  <si>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</si>
  <si>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</si>
  <si>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</si>
  <si>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</si>
  <si>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</si>
  <si>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</si>
  <si>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</si>
  <si>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</si>
  <si>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</si>
  <si>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</si>
  <si>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</si>
  <si>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</si>
  <si>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</si>
  <si>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</si>
  <si>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</si>
  <si>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</si>
  <si>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</si>
  <si>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</si>
  <si>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</si>
  <si>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</si>
  <si>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</si>
  <si>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</si>
  <si>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</si>
  <si>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</si>
  <si>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</si>
  <si>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</si>
  <si>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</si>
  <si>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</si>
  <si>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</si>
  <si>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</si>
  <si>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</si>
  <si>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</si>
  <si>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</si>
  <si>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</si>
  <si>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</si>
  <si>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</si>
  <si>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</si>
  <si>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</si>
  <si>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</si>
  <si>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</si>
  <si>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</si>
  <si>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</si>
  <si>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</si>
  <si>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</si>
  <si>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</si>
  <si>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</si>
  <si>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</si>
  <si>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</si>
  <si>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</si>
  <si>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</si>
  <si>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</si>
  <si>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</si>
  <si>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</si>
  <si>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</si>
  <si>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</si>
  <si>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</si>
  <si>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</si>
  <si>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</si>
  <si>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</si>
  <si>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</si>
  <si>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</si>
  <si>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</si>
  <si>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</si>
  <si>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</si>
  <si>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</si>
  <si>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</si>
  <si>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</si>
  <si>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</si>
  <si>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</si>
  <si>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</si>
  <si>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</si>
  <si>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</si>
  <si>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</si>
  <si>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</si>
  <si>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</si>
  <si>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</si>
  <si>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</si>
  <si>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</si>
  <si>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</si>
  <si>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</si>
  <si>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</si>
  <si>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</si>
  <si>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</si>
  <si>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</si>
  <si>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</si>
  <si>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</si>
  <si>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</si>
  <si>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</si>
  <si>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</si>
  <si>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</si>
  <si>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</si>
  <si>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</si>
  <si>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</si>
  <si>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</si>
  <si>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</si>
  <si>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</si>
  <si>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</si>
  <si>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</si>
  <si>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</si>
  <si>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</si>
  <si>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</si>
  <si>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</si>
  <si>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</si>
  <si>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</si>
  <si>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</si>
  <si>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</si>
  <si>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</si>
  <si>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</si>
  <si>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</si>
  <si>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</si>
  <si>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</si>
  <si>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</si>
  <si>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</si>
  <si>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</si>
  <si>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</si>
  <si>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</si>
  <si>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</si>
  <si>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</si>
  <si>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</si>
  <si>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</si>
  <si>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</si>
  <si>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</si>
  <si>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</si>
  <si>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</si>
  <si>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</si>
  <si>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</si>
  <si>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</si>
  <si>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</si>
  <si>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</si>
  <si>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</si>
  <si>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</si>
  <si>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</si>
  <si>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</si>
  <si>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</si>
  <si>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</si>
  <si>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</si>
  <si>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</si>
  <si>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</si>
  <si>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</si>
  <si>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</si>
  <si>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</si>
  <si>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</si>
  <si>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</si>
  <si>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</si>
  <si>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</si>
  <si>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</si>
  <si>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</si>
  <si>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</si>
  <si>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</si>
  <si>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</si>
  <si>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</si>
  <si>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</si>
  <si>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</si>
  <si>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</si>
  <si>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</si>
  <si>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</si>
  <si>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</si>
  <si>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</si>
  <si>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</si>
  <si>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</si>
  <si>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</si>
  <si>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</si>
  <si>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</si>
  <si>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</si>
  <si>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</si>
  <si>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</si>
  <si>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</si>
  <si>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</si>
  <si>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</si>
  <si>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</si>
  <si>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</si>
  <si>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</si>
  <si>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</si>
  <si>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</si>
  <si>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</si>
  <si>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</si>
  <si>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</si>
  <si>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</si>
  <si>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</si>
  <si>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</si>
  <si>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</si>
  <si>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</si>
  <si>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</si>
  <si>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</si>
  <si>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</si>
  <si>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</si>
  <si>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</si>
  <si>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</si>
  <si>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</si>
  <si>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</si>
  <si>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</si>
  <si>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</si>
  <si>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</si>
  <si>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</si>
  <si>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</si>
  <si>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</si>
  <si>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</si>
  <si>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</si>
  <si>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</si>
  <si>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</si>
  <si>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</si>
  <si>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</si>
  <si>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</si>
  <si>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</si>
  <si>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</si>
  <si>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</si>
  <si>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</si>
  <si>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</si>
  <si>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</si>
  <si>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</si>
  <si>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</si>
  <si>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</si>
  <si>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</si>
  <si>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</si>
  <si>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</si>
  <si>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</si>
  <si>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</si>
  <si>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</si>
  <si>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</si>
  <si>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</si>
  <si>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</si>
  <si>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</si>
  <si>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</si>
  <si>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</si>
  <si>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</si>
  <si>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</si>
  <si>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</si>
  <si>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</si>
  <si>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</si>
  <si>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</si>
  <si>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</si>
  <si>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</si>
  <si>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</si>
  <si>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</si>
  <si>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</si>
  <si>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</si>
  <si>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</si>
  <si>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</si>
  <si>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</si>
  <si>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</si>
  <si>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</si>
  <si>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</si>
  <si>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</si>
  <si>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</si>
  <si>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</si>
  <si>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</si>
  <si>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</si>
  <si>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</si>
  <si>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</si>
  <si>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</si>
  <si>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</si>
  <si>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</si>
  <si>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</si>
  <si>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</si>
  <si>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</si>
  <si>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</si>
  <si>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</si>
  <si>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</si>
  <si>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</si>
  <si>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</si>
  <si>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</si>
  <si>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</si>
  <si>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</si>
  <si>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</si>
  <si>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</si>
  <si>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</si>
  <si>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</si>
  <si>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</si>
  <si>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</si>
  <si>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</si>
  <si>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</si>
  <si>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</si>
  <si>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</si>
  <si>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</si>
  <si>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</si>
  <si>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</si>
  <si>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</si>
  <si>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</si>
  <si>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</si>
  <si>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</si>
  <si>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</si>
  <si>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</si>
  <si>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</si>
  <si>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</si>
  <si>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</si>
  <si>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</si>
  <si>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</si>
  <si>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</si>
  <si>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</si>
  <si>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</si>
  <si>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</si>
  <si>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</si>
  <si>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</si>
  <si>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</si>
  <si>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</si>
  <si>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</si>
  <si>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</si>
  <si>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</si>
  <si>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</si>
  <si>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</si>
  <si>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</si>
  <si>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</si>
  <si>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</si>
  <si>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</si>
  <si>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</si>
  <si>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</si>
  <si>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</si>
  <si>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</si>
  <si>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</si>
  <si>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</si>
  <si>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</si>
  <si>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</si>
  <si>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</si>
  <si>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</si>
  <si>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</si>
  <si>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</si>
  <si>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</si>
  <si>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</si>
  <si>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</si>
  <si>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</si>
  <si>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</si>
  <si>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</si>
  <si>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</si>
  <si>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</si>
  <si>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</si>
  <si>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</si>
  <si>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</si>
  <si>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</si>
  <si>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</si>
  <si>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</si>
  <si>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</si>
  <si>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</si>
  <si>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</si>
  <si>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</si>
  <si>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</si>
  <si>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</si>
  <si>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</si>
  <si>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</si>
  <si>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</si>
  <si>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</si>
  <si>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</si>
  <si>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</si>
  <si>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</si>
  <si>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</si>
  <si>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</si>
  <si>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</si>
  <si>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</si>
  <si>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</si>
  <si>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</si>
  <si>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</si>
  <si>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</si>
  <si>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</si>
  <si>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</si>
  <si>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</si>
  <si>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</si>
  <si>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</si>
  <si>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</si>
  <si>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</si>
  <si>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</si>
  <si>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</si>
  <si>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</si>
  <si>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</si>
  <si>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</si>
  <si>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</si>
  <si>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</si>
  <si>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</si>
  <si>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</si>
  <si>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</si>
  <si>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</si>
  <si>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</si>
  <si>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</si>
  <si>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</si>
  <si>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</si>
  <si>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</si>
  <si>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</si>
  <si>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</si>
  <si>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</si>
  <si>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</si>
  <si>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</si>
  <si>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</si>
  <si>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</si>
  <si>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</si>
  <si>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</si>
  <si>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</si>
  <si>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</si>
  <si>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</si>
  <si>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</si>
  <si>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</si>
  <si>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</si>
  <si>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</si>
  <si>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</si>
  <si>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</si>
  <si>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</si>
  <si>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</si>
  <si>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</si>
  <si>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</si>
  <si>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</si>
  <si>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</si>
  <si>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</si>
  <si>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</si>
  <si>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</si>
  <si>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</si>
  <si>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</si>
  <si>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</si>
  <si>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</si>
  <si>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</si>
  <si>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</si>
  <si>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</si>
  <si>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</si>
  <si>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</si>
  <si>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</si>
  <si>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</si>
  <si>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</si>
  <si>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</si>
  <si>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</si>
  <si>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</si>
  <si>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</si>
  <si>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</si>
  <si>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</si>
  <si>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</si>
  <si>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</si>
  <si>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</si>
  <si>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</si>
  <si>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</si>
  <si>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</si>
  <si>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</si>
  <si>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</si>
  <si>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</si>
  <si>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</si>
  <si>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</si>
  <si>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</si>
  <si>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</si>
  <si>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</si>
  <si>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</si>
  <si>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</si>
  <si>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</si>
  <si>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</si>
  <si>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</si>
  <si>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</si>
  <si>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</si>
  <si>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</si>
  <si>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</si>
  <si>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</si>
  <si>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</si>
  <si>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</si>
  <si>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</si>
  <si>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</si>
  <si>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</si>
  <si>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</si>
  <si>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</si>
  <si>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</si>
  <si>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</si>
  <si>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</si>
  <si>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</si>
  <si>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</si>
  <si>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</si>
  <si>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</si>
  <si>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</si>
  <si>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</si>
  <si>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</si>
  <si>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</si>
  <si>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</si>
  <si>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</si>
  <si>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</si>
  <si>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</si>
  <si>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</si>
  <si>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</si>
  <si>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</si>
  <si>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</si>
  <si>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</si>
  <si>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</si>
  <si>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</si>
  <si>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</si>
  <si>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</si>
  <si>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</si>
  <si>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</si>
  <si>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</si>
  <si>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</si>
  <si>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</si>
  <si>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</si>
  <si>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</si>
  <si>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</si>
  <si>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</si>
  <si>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</si>
  <si>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</si>
  <si>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</si>
  <si>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</si>
  <si>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</si>
  <si>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</si>
  <si>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</si>
  <si>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</si>
  <si>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</si>
  <si>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</si>
  <si>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</si>
  <si>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</si>
  <si>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</si>
  <si>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</si>
  <si>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</si>
  <si>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</si>
  <si>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</si>
  <si>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</si>
  <si>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</si>
  <si>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</si>
  <si>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</si>
  <si>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</si>
  <si>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</si>
  <si>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</si>
  <si>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</si>
  <si>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</si>
  <si>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</si>
  <si>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</si>
  <si>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</si>
  <si>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</si>
  <si>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</si>
  <si>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</si>
  <si>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</si>
  <si>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</si>
  <si>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</si>
  <si>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</si>
  <si>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</si>
  <si>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</si>
  <si>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</si>
  <si>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</si>
  <si>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</si>
  <si>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</si>
  <si>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</si>
  <si>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</si>
  <si>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</si>
  <si>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</si>
  <si>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</si>
  <si>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</si>
  <si>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</si>
  <si>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</si>
  <si>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</si>
  <si>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</si>
  <si>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</si>
  <si>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</si>
  <si>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</si>
  <si>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</si>
  <si>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</si>
  <si>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</si>
  <si>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</si>
  <si>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</si>
  <si>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</si>
  <si>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</si>
  <si>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</si>
  <si>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</si>
  <si>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</si>
  <si>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</si>
  <si>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</si>
  <si>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</si>
  <si>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</si>
  <si>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</si>
  <si>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</si>
  <si>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</si>
  <si>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</si>
  <si>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</si>
  <si>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</si>
  <si>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</si>
  <si>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</si>
  <si>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</si>
  <si>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</si>
  <si>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</si>
  <si>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</si>
  <si>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</si>
  <si>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</si>
  <si>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</si>
  <si>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</si>
  <si>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</si>
  <si>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</si>
  <si>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</si>
  <si>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</si>
  <si>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</si>
  <si>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</si>
  <si>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</si>
  <si>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</si>
  <si>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</si>
  <si>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</si>
  <si>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</si>
  <si>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</si>
  <si>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</si>
  <si>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</si>
  <si>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</si>
  <si>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</si>
  <si>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</si>
  <si>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</si>
  <si>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</si>
  <si>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</si>
  <si>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</si>
  <si>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</si>
  <si>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</si>
  <si>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</si>
  <si>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</si>
  <si>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</si>
  <si>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</si>
  <si>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</si>
  <si>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</si>
  <si>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</si>
  <si>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</si>
  <si>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</si>
  <si>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</si>
  <si>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</si>
  <si>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</si>
  <si>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</si>
  <si>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</si>
  <si>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</si>
  <si>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</si>
  <si>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</si>
  <si>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</si>
  <si>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</si>
  <si>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</si>
  <si>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</si>
  <si>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</si>
  <si>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</si>
  <si>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</si>
  <si>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</si>
  <si>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</si>
  <si>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</si>
  <si>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</si>
  <si>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</si>
  <si>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</si>
  <si>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</si>
  <si>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</si>
  <si>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</si>
  <si>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</si>
  <si>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</si>
  <si>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</si>
  <si>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</si>
  <si>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</si>
  <si>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</si>
  <si>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</si>
  <si>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</si>
  <si>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</si>
  <si>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</si>
  <si>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</si>
  <si>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</si>
  <si>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</si>
  <si>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</si>
  <si>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</si>
  <si>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</si>
  <si>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</si>
  <si>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</si>
  <si>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</si>
  <si>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</si>
  <si>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</si>
  <si>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</si>
  <si>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</si>
  <si>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</si>
  <si>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</si>
  <si>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</si>
  <si>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</si>
  <si>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</si>
  <si>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</si>
  <si>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</si>
  <si>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</si>
  <si>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</si>
  <si>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</si>
  <si>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</si>
  <si>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</si>
  <si>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</si>
  <si>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</si>
  <si>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</si>
  <si>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</si>
  <si>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</si>
  <si>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</si>
  <si>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</si>
  <si>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</si>
  <si>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</si>
  <si>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</si>
  <si>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</si>
  <si>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</si>
  <si>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</si>
  <si>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</si>
  <si>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</si>
  <si>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</si>
  <si>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</si>
  <si>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</si>
  <si>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</si>
  <si>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</si>
  <si>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</si>
  <si>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</si>
  <si>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</si>
  <si>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</si>
  <si>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</si>
  <si>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</si>
  <si>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</si>
  <si>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</si>
  <si>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</si>
  <si>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</si>
  <si>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</si>
  <si>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</si>
  <si>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</si>
  <si>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</si>
  <si>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</si>
  <si>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</si>
  <si>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</si>
  <si>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</si>
  <si>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</si>
  <si>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</si>
  <si>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</si>
  <si>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</si>
  <si>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</si>
  <si>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</si>
  <si>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</si>
  <si>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</si>
  <si>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</si>
  <si>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</si>
  <si>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</si>
  <si>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</si>
  <si>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</si>
  <si>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</si>
  <si>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</si>
  <si>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</si>
  <si>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</si>
  <si>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</si>
  <si>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</si>
  <si>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</si>
  <si>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</si>
  <si>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</si>
  <si>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</si>
  <si>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</si>
  <si>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</si>
  <si>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</si>
  <si>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</si>
  <si>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</si>
  <si>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</si>
  <si>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</si>
  <si>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</si>
  <si>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</si>
  <si>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</si>
  <si>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</si>
  <si>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</si>
  <si>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</si>
  <si>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</si>
  <si>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</si>
  <si>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</si>
  <si>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</si>
  <si>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</si>
  <si>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</si>
  <si>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</si>
  <si>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</si>
  <si>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</si>
  <si>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</si>
  <si>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</si>
  <si>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</si>
  <si>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</si>
  <si>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</si>
  <si>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</si>
  <si>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</si>
  <si>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</si>
  <si>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</si>
  <si>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</si>
  <si>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</si>
  <si>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</si>
  <si>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</si>
  <si>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</si>
  <si>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</si>
  <si>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</si>
  <si>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</si>
  <si>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</si>
  <si>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</si>
  <si>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</si>
  <si>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</si>
  <si>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</si>
  <si>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</si>
  <si>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</si>
  <si>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</si>
  <si>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</si>
  <si>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</si>
  <si>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</si>
  <si>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</si>
  <si>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</si>
  <si>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</si>
  <si>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</si>
  <si>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</si>
  <si>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</si>
  <si>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</si>
  <si>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</si>
  <si>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</si>
  <si>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</si>
  <si>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</si>
  <si>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</si>
  <si>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</si>
  <si>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</si>
  <si>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</si>
  <si>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</si>
  <si>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</si>
  <si>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</si>
  <si>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</si>
  <si>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</si>
  <si>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</si>
  <si>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</si>
  <si>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</si>
  <si>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</si>
  <si>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</si>
  <si>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</si>
  <si>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</si>
  <si>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</si>
  <si>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</si>
  <si>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</si>
  <si>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</si>
  <si>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</si>
  <si>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</si>
  <si>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</si>
  <si>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</si>
  <si>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</si>
  <si>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</si>
  <si>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</si>
  <si>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</si>
  <si>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</si>
  <si>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</si>
  <si>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</si>
  <si>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</si>
  <si>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</si>
  <si>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</si>
  <si>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</si>
  <si>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</si>
  <si>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</si>
  <si>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</si>
  <si>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</si>
  <si>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</si>
  <si>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</si>
  <si>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</si>
  <si>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</si>
  <si>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</si>
  <si>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</si>
  <si>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</si>
  <si>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</si>
  <si>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</si>
  <si>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</si>
  <si>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</si>
  <si>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</si>
  <si>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</si>
  <si>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</si>
  <si>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</si>
  <si>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</si>
  <si>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</si>
  <si>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</si>
  <si>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</si>
  <si>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</si>
  <si>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</si>
  <si>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</si>
  <si>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</si>
  <si>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</si>
  <si>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</si>
  <si>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</si>
  <si>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</si>
  <si>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</si>
  <si>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</si>
  <si>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</si>
  <si>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</si>
  <si>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</si>
  <si>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</si>
  <si>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</si>
  <si>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</si>
  <si>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</si>
  <si>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</si>
  <si>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</si>
  <si>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</si>
  <si>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</si>
  <si>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</si>
  <si>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</si>
  <si>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</si>
  <si>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</si>
  <si>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</si>
  <si>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</si>
  <si>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</si>
  <si>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</si>
  <si>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</si>
  <si>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</si>
  <si>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</si>
  <si>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</si>
  <si>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</si>
  <si>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</si>
  <si>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</si>
  <si>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</si>
  <si>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</si>
  <si>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</si>
  <si>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</si>
  <si>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</si>
  <si>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</si>
  <si>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</si>
  <si>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</si>
  <si>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</si>
  <si>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</si>
  <si>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</si>
  <si>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</si>
  <si>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</si>
  <si>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</si>
  <si>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</si>
  <si>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</si>
  <si>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</si>
  <si>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</si>
  <si>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</si>
  <si>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</si>
  <si>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</si>
  <si>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</si>
  <si>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</si>
  <si>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</si>
  <si>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</si>
  <si>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</si>
  <si>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</si>
  <si>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</si>
  <si>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</si>
  <si>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</si>
  <si>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</si>
  <si>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</si>
  <si>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</si>
  <si>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</si>
  <si>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</si>
  <si>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</si>
  <si>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</si>
  <si>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</si>
  <si>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</si>
  <si>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</si>
  <si>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</si>
  <si>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</si>
  <si>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</si>
  <si>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</si>
  <si>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</si>
  <si>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</si>
  <si>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</si>
  <si>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</si>
  <si>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</si>
  <si>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</si>
  <si>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</si>
  <si>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</si>
  <si>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</si>
  <si>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</si>
  <si>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</si>
  <si>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</si>
  <si>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</si>
  <si>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</si>
  <si>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</si>
  <si>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</si>
  <si>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</si>
  <si>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</si>
  <si>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</si>
  <si>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</si>
  <si>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</si>
  <si>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</si>
  <si>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</si>
  <si>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</si>
  <si>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</si>
  <si>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</si>
  <si>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</si>
  <si>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</si>
  <si>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</si>
  <si>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</si>
  <si>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</si>
  <si>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</si>
  <si>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</si>
  <si>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</si>
  <si>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</si>
  <si>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</si>
  <si>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</si>
  <si>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</si>
  <si>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</si>
  <si>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</si>
  <si>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</si>
  <si>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</si>
  <si>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</si>
  <si>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</si>
  <si>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</si>
  <si>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</si>
  <si>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</si>
  <si>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</si>
  <si>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</si>
  <si>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</si>
  <si>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</si>
  <si>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</si>
  <si>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</si>
  <si>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</si>
  <si>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</si>
  <si>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</si>
  <si>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</si>
  <si>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</si>
  <si>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</si>
  <si>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</si>
  <si>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</si>
  <si>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</si>
  <si>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</si>
  <si>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</si>
  <si>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</si>
  <si>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</si>
  <si>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</si>
  <si>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</si>
  <si>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</si>
  <si>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</si>
  <si>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</si>
  <si>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</si>
  <si>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</si>
  <si>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</si>
  <si>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</si>
  <si>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</si>
  <si>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</si>
  <si>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</si>
  <si>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</si>
  <si>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</si>
  <si>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</si>
  <si>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</si>
  <si>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</si>
  <si>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</si>
  <si>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</si>
  <si>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</si>
  <si>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</si>
  <si>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</si>
  <si>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</si>
  <si>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</si>
  <si>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</si>
  <si>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</si>
  <si>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</si>
  <si>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</si>
  <si>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</si>
  <si>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</si>
  <si>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</si>
  <si>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</si>
  <si>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</si>
  <si>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</si>
  <si>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</si>
  <si>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</si>
  <si>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</si>
  <si>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</si>
  <si>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</si>
  <si>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</si>
  <si>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</si>
  <si>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</si>
  <si>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</si>
  <si>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</si>
  <si>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</si>
  <si>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</si>
  <si>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</si>
  <si>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</si>
  <si>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</si>
  <si>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</si>
  <si>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</si>
  <si>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</si>
  <si>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</si>
  <si>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</si>
  <si>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</si>
  <si>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</si>
  <si>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</si>
  <si>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</si>
  <si>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</si>
  <si>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</si>
  <si>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</si>
  <si>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</si>
  <si>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</si>
  <si>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</si>
  <si>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</si>
  <si>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</si>
  <si>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</si>
  <si>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</si>
  <si>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</si>
  <si>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</si>
  <si>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</si>
  <si>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</si>
  <si>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</si>
  <si>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</si>
  <si>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</si>
  <si>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</si>
  <si>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</si>
  <si>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</si>
  <si>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</si>
  <si>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</si>
  <si>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</si>
  <si>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</si>
  <si>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</si>
  <si>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</si>
  <si>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</si>
  <si>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</si>
  <si>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</si>
  <si>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</si>
  <si>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</si>
  <si>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</si>
  <si>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</si>
  <si>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</si>
  <si>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</si>
  <si>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</si>
  <si>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</si>
  <si>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</si>
  <si>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</si>
  <si>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</si>
  <si>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</si>
  <si>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</si>
  <si>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</si>
  <si>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</si>
  <si>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</si>
  <si>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</si>
  <si>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</si>
  <si>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</si>
  <si>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</si>
  <si>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</si>
  <si>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</si>
  <si>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</si>
  <si>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</si>
  <si>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</si>
  <si>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</si>
  <si>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</si>
  <si>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</si>
  <si>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</si>
  <si>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</si>
  <si>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</si>
  <si>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</si>
  <si>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</si>
  <si>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</si>
  <si>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</si>
  <si>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</si>
  <si>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</si>
  <si>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</si>
  <si>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</si>
  <si>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</si>
  <si>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</si>
  <si>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</si>
  <si>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</si>
  <si>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</si>
  <si>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</si>
  <si>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</si>
  <si>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</si>
  <si>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</si>
  <si>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</si>
  <si>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</si>
  <si>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</si>
  <si>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</si>
  <si>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</si>
  <si>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</si>
  <si>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</si>
  <si>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</si>
  <si>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</si>
  <si>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</si>
  <si>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</si>
  <si>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</si>
  <si>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</si>
  <si>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</si>
  <si>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</si>
  <si>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</si>
  <si>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</si>
  <si>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</si>
  <si>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</si>
  <si>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</si>
  <si>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</si>
  <si>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</si>
  <si>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</si>
  <si>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</si>
  <si>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</si>
  <si>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</si>
  <si>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</si>
  <si>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</si>
  <si>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</si>
  <si>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</si>
  <si>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</si>
  <si>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</si>
  <si>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</si>
  <si>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</si>
  <si>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</si>
  <si>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</si>
  <si>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</si>
  <si>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</si>
  <si>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</si>
  <si>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</si>
  <si>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</si>
  <si>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</si>
  <si>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</si>
  <si>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</si>
  <si>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</si>
  <si>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</si>
  <si>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</si>
  <si>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</si>
  <si>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</si>
  <si>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</si>
  <si>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</si>
  <si>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</si>
  <si>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</si>
  <si>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</si>
  <si>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</si>
  <si>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</si>
  <si>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</si>
  <si>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</si>
  <si>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</si>
  <si>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</si>
  <si>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</si>
  <si>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</si>
  <si>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</si>
  <si>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</si>
  <si>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</si>
  <si>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</si>
  <si>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</si>
  <si>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</si>
  <si>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</si>
  <si>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</si>
  <si>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</si>
  <si>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</si>
  <si>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</si>
  <si>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</si>
  <si>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</si>
  <si>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</si>
  <si>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</si>
  <si>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</si>
  <si>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</si>
  <si>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</si>
  <si>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</si>
  <si>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</si>
  <si>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</si>
  <si>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</si>
  <si>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</si>
  <si>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</si>
  <si>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</si>
  <si>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</si>
  <si>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</si>
  <si>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</si>
  <si>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</si>
  <si>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</si>
  <si>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</si>
  <si>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</si>
  <si>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</si>
  <si>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</si>
  <si>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</si>
  <si>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</si>
  <si>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</si>
  <si>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</si>
  <si>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</si>
  <si>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</si>
  <si>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</si>
  <si>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</si>
  <si>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</si>
  <si>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</si>
  <si>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</si>
  <si>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</si>
  <si>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</si>
  <si>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</si>
  <si>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</si>
  <si>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</si>
  <si>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</si>
  <si>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</si>
  <si>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</si>
  <si>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</si>
  <si>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</si>
  <si>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</si>
  <si>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</si>
  <si>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</si>
  <si>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</si>
  <si>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</si>
  <si>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</si>
  <si>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</si>
  <si>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</si>
  <si>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</si>
  <si>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</si>
  <si>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</si>
  <si>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</si>
  <si>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</si>
  <si>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</si>
  <si>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</si>
  <si>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</si>
  <si>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</si>
  <si>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</si>
  <si>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</si>
  <si>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</si>
  <si>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</si>
  <si>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</si>
  <si>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</si>
  <si>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</si>
  <si>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</si>
  <si>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</si>
  <si>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</si>
  <si>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</si>
  <si>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</si>
  <si>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</si>
  <si>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</si>
  <si>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</si>
  <si>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</si>
  <si>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</si>
  <si>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</si>
  <si>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</si>
  <si>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</si>
  <si>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</si>
  <si>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</si>
  <si>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</si>
  <si>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</si>
  <si>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</si>
  <si>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</si>
  <si>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</si>
  <si>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</si>
  <si>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</si>
  <si>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</si>
  <si>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</si>
  <si>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</si>
  <si>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</si>
  <si>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</si>
  <si>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</si>
  <si>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</si>
  <si>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</si>
  <si>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</si>
  <si>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</si>
  <si>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</si>
  <si>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</si>
  <si>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</si>
  <si>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</si>
  <si>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</si>
  <si>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</si>
  <si>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</si>
  <si>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</si>
  <si>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</si>
  <si>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</si>
  <si>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</si>
  <si>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</si>
  <si>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</si>
  <si>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</si>
  <si>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</si>
  <si>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</si>
  <si>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</si>
  <si>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</si>
  <si>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</si>
  <si>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</si>
  <si>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</si>
  <si>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</si>
  <si>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</si>
  <si>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</si>
  <si>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</si>
  <si>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</si>
  <si>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</si>
  <si>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</si>
  <si>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</si>
  <si>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</si>
  <si>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</si>
  <si>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</si>
  <si>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</si>
  <si>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</si>
  <si>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</si>
  <si>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</si>
  <si>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</si>
  <si>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</si>
  <si>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</si>
  <si>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</si>
  <si>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</si>
  <si>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</si>
  <si>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</si>
  <si>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</si>
  <si>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</si>
  <si>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</si>
  <si>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</si>
  <si>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</si>
  <si>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</si>
  <si>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</si>
  <si>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</si>
  <si>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</si>
  <si>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</si>
  <si>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</si>
  <si>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</si>
  <si>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</si>
  <si>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</si>
  <si>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</si>
  <si>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</si>
  <si>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</si>
  <si>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</si>
  <si>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</si>
  <si>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</si>
  <si>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</si>
  <si>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</si>
  <si>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</si>
  <si>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</si>
  <si>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</si>
  <si>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</si>
  <si>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</si>
  <si>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</si>
  <si>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</si>
  <si>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</si>
  <si>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</si>
  <si>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</si>
  <si>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</si>
  <si>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</si>
  <si>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</si>
  <si>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</si>
  <si>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</si>
  <si>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</si>
  <si>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</si>
  <si>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</si>
  <si>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</si>
  <si>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</si>
  <si>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</si>
  <si>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</si>
  <si>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</si>
  <si>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</si>
  <si>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</si>
  <si>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</si>
  <si>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</si>
  <si>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</si>
  <si>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</si>
  <si>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</si>
  <si>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</si>
  <si>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</si>
  <si>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</si>
  <si>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</si>
  <si>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</si>
  <si>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</si>
  <si>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</si>
  <si>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</si>
  <si>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</si>
  <si>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</si>
  <si>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</si>
  <si>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</si>
  <si>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</si>
  <si>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</si>
  <si>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</si>
  <si>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</si>
  <si>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</si>
  <si>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</si>
  <si>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</si>
  <si>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</si>
  <si>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</si>
  <si>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</si>
  <si>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</si>
  <si>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</si>
  <si>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</si>
  <si>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</si>
  <si>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</si>
  <si>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</si>
  <si>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</si>
  <si>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</si>
  <si>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</si>
  <si>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</si>
  <si>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</si>
  <si>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</si>
  <si>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</si>
  <si>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</si>
  <si>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</si>
  <si>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</si>
  <si>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</si>
  <si>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</si>
  <si>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</si>
  <si>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</si>
  <si>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</si>
  <si>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</si>
  <si>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</si>
  <si>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</si>
  <si>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</si>
  <si>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</si>
  <si>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</si>
  <si>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</si>
  <si>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</si>
  <si>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</si>
  <si>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</si>
  <si>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</si>
  <si>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</si>
  <si>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</si>
  <si>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</si>
  <si>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</si>
  <si>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</si>
  <si>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</si>
  <si>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</si>
  <si>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</si>
  <si>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</si>
  <si>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</si>
  <si>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</si>
  <si>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</si>
  <si>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</si>
  <si>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</si>
  <si>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</si>
  <si>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</si>
  <si>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</si>
  <si>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</si>
  <si>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</si>
  <si>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</si>
  <si>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</si>
  <si>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</si>
  <si>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</si>
  <si>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</si>
  <si>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</si>
  <si>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</si>
  <si>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</si>
  <si>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</si>
  <si>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</si>
  <si>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</si>
  <si>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</si>
  <si>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</si>
  <si>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</si>
  <si>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</si>
  <si>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</si>
  <si>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</si>
  <si>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</si>
  <si>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</si>
  <si>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</si>
  <si>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</si>
  <si>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</si>
  <si>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</si>
  <si>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</si>
  <si>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</si>
  <si>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</si>
  <si>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</si>
  <si>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</si>
  <si>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</si>
  <si>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</si>
  <si>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</si>
  <si>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</si>
  <si>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</si>
  <si>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</si>
  <si>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</si>
  <si>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</si>
  <si>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</si>
  <si>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</si>
  <si>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</si>
  <si>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</si>
  <si>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</si>
  <si>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</si>
  <si>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</si>
  <si>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</si>
  <si>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</si>
  <si>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</si>
  <si>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</si>
  <si>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</si>
  <si>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</si>
  <si>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</si>
  <si>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</si>
  <si>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</si>
  <si>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</si>
  <si>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</si>
  <si>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</si>
  <si>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</si>
  <si>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</si>
  <si>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</si>
  <si>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</si>
  <si>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</si>
  <si>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</si>
  <si>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</si>
  <si>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</si>
  <si>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</si>
  <si>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</si>
  <si>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</si>
  <si>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</si>
  <si>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</si>
  <si>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</si>
  <si>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</si>
  <si>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</si>
  <si>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</si>
  <si>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</si>
  <si>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</si>
  <si>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</si>
  <si>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</si>
  <si>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</si>
  <si>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</si>
  <si>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</si>
  <si>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</si>
  <si>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</si>
  <si>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</si>
  <si>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</si>
  <si>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</si>
  <si>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</si>
  <si>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</si>
  <si>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</si>
  <si>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</si>
  <si>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</si>
  <si>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</si>
  <si>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</si>
  <si>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</si>
  <si>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</si>
  <si>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</si>
  <si>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</si>
  <si>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</si>
  <si>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</si>
  <si>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</si>
  <si>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</si>
  <si>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</si>
  <si>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</si>
  <si>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</si>
  <si>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</si>
  <si>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</si>
  <si>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</si>
  <si>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</si>
  <si>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</si>
  <si>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</si>
  <si>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</si>
  <si>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</si>
  <si>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</si>
  <si>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</si>
  <si>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</si>
  <si>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</si>
  <si>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</si>
  <si>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</si>
  <si>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</si>
  <si>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</si>
  <si>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</si>
  <si>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</si>
  <si>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</si>
  <si>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</si>
  <si>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</si>
  <si>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</si>
  <si>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</si>
  <si>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</si>
  <si>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</si>
  <si>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</si>
  <si>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</si>
  <si>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</si>
  <si>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</si>
  <si>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</si>
  <si>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</si>
  <si>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</si>
  <si>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</si>
  <si>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</si>
  <si>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</si>
  <si>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</si>
  <si>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</si>
  <si>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</si>
  <si>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</si>
  <si>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</si>
  <si>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</si>
  <si>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</si>
  <si>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</si>
  <si>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</si>
  <si>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</si>
  <si>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</si>
  <si>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</si>
  <si>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</si>
  <si>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</si>
  <si>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</si>
  <si>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</si>
  <si>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</si>
  <si>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</si>
  <si>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</si>
  <si>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</si>
  <si>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</si>
  <si>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</si>
  <si>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</si>
  <si>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</si>
  <si>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</si>
  <si>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</si>
  <si>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</si>
  <si>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</si>
  <si>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</si>
  <si>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</si>
  <si>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</si>
  <si>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</si>
  <si>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</si>
  <si>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</si>
  <si>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</si>
  <si>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</si>
  <si>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</si>
  <si>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</si>
  <si>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</si>
  <si>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</si>
  <si>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</si>
  <si>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</si>
  <si>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</si>
  <si>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</si>
  <si>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</si>
  <si>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</si>
  <si>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</si>
  <si>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</si>
  <si>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</si>
  <si>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</si>
  <si>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</si>
  <si>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</si>
  <si>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</si>
  <si>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</si>
  <si>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</si>
  <si>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</si>
  <si>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</si>
  <si>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</si>
  <si>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</si>
  <si>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</si>
  <si>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</si>
  <si>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</si>
  <si>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</si>
  <si>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</si>
  <si>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</si>
  <si>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</si>
  <si>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</si>
  <si>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</si>
  <si>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</si>
  <si>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</si>
  <si>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</si>
  <si>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</si>
  <si>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</si>
  <si>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</si>
  <si>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</si>
  <si>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</si>
  <si>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</si>
  <si>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</si>
  <si>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</si>
  <si>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</si>
  <si>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</si>
  <si>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</si>
  <si>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</si>
  <si>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</si>
  <si>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</si>
  <si>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</si>
  <si>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</si>
  <si>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</si>
  <si>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</si>
  <si>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</si>
  <si>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</si>
  <si>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</si>
  <si>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</si>
  <si>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</si>
  <si>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</si>
  <si>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</si>
  <si>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</si>
  <si>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</si>
  <si>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</si>
  <si>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</si>
  <si>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</si>
  <si>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</si>
  <si>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</si>
  <si>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</si>
  <si>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</si>
  <si>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</si>
  <si>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</si>
  <si>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</si>
  <si>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</si>
  <si>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</si>
  <si>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</si>
  <si>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</si>
  <si>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</si>
  <si>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</si>
  <si>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</si>
  <si>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</si>
  <si>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</si>
  <si>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</si>
  <si>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</si>
  <si>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</si>
  <si>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</si>
  <si>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</si>
  <si>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</si>
  <si>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</si>
  <si>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</si>
  <si>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</si>
  <si>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</si>
  <si>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</si>
  <si>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</si>
  <si>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</si>
  <si>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</si>
  <si>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</si>
  <si>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</si>
  <si>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</si>
  <si>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</si>
  <si>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</si>
  <si>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</si>
  <si>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</si>
  <si>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</si>
  <si>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</si>
  <si>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</si>
  <si>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</si>
  <si>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</si>
  <si>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</si>
  <si>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</si>
  <si>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</si>
  <si>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</si>
  <si>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</si>
  <si>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</si>
  <si>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</si>
  <si>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</si>
  <si>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</si>
  <si>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</si>
  <si>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</si>
  <si>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</si>
  <si>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</si>
  <si>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</si>
  <si>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</si>
  <si>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</si>
  <si>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</si>
  <si>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</si>
  <si>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</si>
  <si>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</si>
  <si>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</si>
  <si>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</si>
  <si>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</si>
  <si>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</si>
  <si>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</si>
  <si>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</si>
  <si>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</si>
  <si>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</si>
  <si>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</si>
  <si>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</si>
  <si>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</si>
  <si>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</si>
  <si>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</si>
  <si>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</si>
  <si>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</si>
  <si>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</si>
  <si>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</si>
  <si>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</si>
  <si>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</si>
  <si>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</si>
  <si>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</si>
  <si>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</si>
  <si>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</si>
  <si>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</si>
  <si>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</si>
  <si>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</si>
  <si>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</si>
  <si>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</si>
  <si>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</si>
  <si>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</si>
  <si>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</si>
  <si>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</si>
  <si>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</si>
  <si>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</si>
  <si>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</si>
  <si>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</si>
  <si>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</si>
  <si>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</si>
  <si>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</si>
  <si>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</si>
  <si>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</si>
  <si>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</si>
  <si>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</si>
  <si>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</si>
  <si>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</si>
  <si>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</si>
  <si>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</si>
  <si>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</si>
  <si>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</si>
  <si>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</si>
  <si>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</si>
  <si>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</si>
  <si>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</si>
  <si>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</si>
  <si>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</si>
  <si>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</si>
  <si>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</si>
  <si>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</si>
  <si>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</si>
  <si>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</si>
  <si>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</si>
  <si>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</si>
  <si>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</si>
  <si>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</si>
  <si>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</si>
  <si>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</si>
  <si>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</si>
  <si>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</si>
  <si>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</si>
  <si>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</si>
  <si>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</si>
  <si>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</si>
  <si>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</si>
  <si>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</si>
  <si>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</si>
  <si>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</si>
  <si>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</si>
  <si>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</si>
  <si>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</si>
  <si>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</si>
  <si>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</si>
  <si>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</si>
  <si>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</si>
  <si>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</si>
  <si>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</si>
  <si>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</si>
  <si>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</si>
  <si>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</si>
  <si>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</si>
  <si>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</si>
  <si>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</si>
  <si>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</si>
  <si>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</si>
  <si>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</si>
  <si>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</si>
  <si>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</si>
  <si>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</si>
  <si>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</si>
  <si>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</si>
  <si>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</si>
  <si>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</si>
  <si>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</si>
  <si>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</si>
  <si>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</si>
  <si>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</si>
  <si>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</si>
  <si>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</si>
  <si>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</si>
  <si>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</si>
  <si>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</si>
  <si>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</si>
  <si>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</si>
  <si>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</si>
  <si>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</si>
  <si>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</si>
  <si>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</si>
  <si>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</si>
  <si>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</si>
  <si>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</si>
  <si>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</si>
  <si>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</si>
  <si>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</si>
  <si>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</si>
  <si>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</si>
  <si>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</si>
  <si>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</si>
  <si>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</si>
  <si>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</si>
  <si>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</si>
  <si>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</si>
  <si>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</si>
  <si>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</si>
  <si>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</si>
  <si>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</si>
  <si>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</si>
  <si>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</si>
  <si>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</si>
  <si>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</si>
  <si>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</si>
  <si>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</si>
  <si>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</si>
  <si>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</si>
  <si>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</si>
  <si>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</si>
  <si>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</si>
  <si>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</si>
  <si>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</si>
  <si>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</si>
  <si>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</si>
  <si>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</si>
  <si>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</si>
  <si>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</si>
  <si>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</si>
  <si>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</si>
  <si>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</si>
  <si>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</si>
  <si>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</si>
  <si>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</si>
  <si>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</si>
  <si>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</si>
  <si>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</si>
  <si>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</si>
  <si>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</si>
  <si>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</si>
  <si>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</si>
  <si>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</si>
  <si>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</si>
  <si>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</si>
  <si>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</si>
  <si>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</si>
  <si>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</si>
  <si>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</si>
  <si>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</si>
  <si>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</si>
  <si>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</si>
  <si>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</si>
  <si>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</si>
  <si>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</si>
  <si>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</si>
  <si>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</si>
  <si>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</si>
  <si>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</si>
  <si>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</si>
  <si>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</si>
  <si>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</si>
  <si>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</si>
  <si>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</si>
  <si>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</si>
  <si>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</si>
  <si>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</si>
  <si>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</si>
  <si>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</si>
  <si>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</si>
  <si>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</si>
  <si>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</si>
  <si>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</si>
  <si>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</si>
  <si>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</si>
  <si>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</si>
  <si>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</si>
  <si>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</si>
  <si>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</si>
  <si>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</si>
  <si>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</si>
  <si>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</si>
  <si>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</si>
  <si>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</si>
  <si>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</si>
  <si>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</si>
  <si>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</si>
  <si>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</si>
  <si>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</si>
  <si>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</si>
  <si>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</si>
  <si>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</si>
  <si>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</si>
  <si>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</si>
  <si>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</si>
  <si>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</si>
  <si>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</si>
  <si>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</si>
  <si>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</si>
  <si>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</si>
  <si>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</si>
  <si>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</si>
  <si>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</si>
  <si>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</si>
  <si>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</si>
  <si>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</si>
  <si>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</si>
  <si>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</si>
  <si>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</si>
  <si>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</si>
  <si>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</si>
  <si>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</si>
  <si>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</si>
  <si>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</si>
  <si>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</si>
  <si>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</si>
  <si>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</si>
  <si>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</si>
  <si>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</si>
  <si>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</si>
  <si>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</si>
  <si>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</si>
  <si>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</si>
  <si>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</si>
  <si>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</si>
  <si>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</si>
  <si>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</si>
  <si>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</si>
  <si>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</si>
  <si>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</si>
  <si>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</si>
  <si>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</si>
  <si>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</si>
  <si>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</si>
  <si>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</si>
  <si>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</si>
  <si>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</si>
  <si>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</si>
  <si>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</si>
  <si>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</si>
  <si>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</si>
  <si>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</si>
  <si>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</si>
  <si>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</si>
  <si>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</si>
  <si>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</si>
  <si>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</si>
  <si>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</si>
  <si>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</si>
  <si>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</si>
  <si>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</si>
  <si>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</si>
  <si>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</si>
  <si>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</si>
  <si>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</si>
  <si>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</si>
  <si>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</si>
  <si>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</si>
  <si>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</si>
  <si>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</si>
  <si>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</si>
  <si>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</si>
  <si>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</si>
  <si>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</si>
  <si>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</si>
  <si>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</si>
  <si>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</si>
  <si>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</si>
  <si>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</si>
  <si>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</si>
  <si>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</si>
  <si>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</si>
  <si>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</si>
  <si>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</si>
  <si>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</si>
  <si>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</si>
  <si>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</si>
  <si>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</si>
  <si>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</si>
  <si>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</si>
  <si>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</si>
  <si>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</si>
  <si>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</si>
  <si>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</si>
  <si>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</si>
  <si>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</si>
  <si>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</si>
  <si>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</si>
  <si>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</si>
  <si>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</si>
  <si>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</si>
  <si>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</si>
  <si>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</si>
  <si>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</si>
  <si>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</si>
  <si>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</si>
  <si>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</si>
  <si>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</si>
  <si>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</si>
  <si>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</si>
  <si>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</si>
  <si>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</si>
  <si>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</si>
  <si>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</si>
  <si>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</si>
  <si>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</si>
  <si>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</si>
  <si>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</si>
  <si>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</si>
  <si>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</si>
  <si>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</si>
  <si>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</si>
  <si>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</si>
  <si>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</si>
  <si>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</si>
  <si>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</si>
  <si>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</si>
  <si>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</si>
  <si>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</si>
  <si>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</si>
  <si>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</si>
  <si>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</si>
  <si>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</si>
  <si>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</si>
  <si>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</si>
  <si>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</si>
  <si>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</si>
  <si>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</si>
  <si>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</si>
  <si>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</si>
  <si>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</si>
  <si>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</si>
  <si>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</si>
  <si>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</si>
  <si>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</si>
  <si>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</si>
  <si>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</si>
  <si>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</si>
  <si>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</si>
  <si>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</si>
  <si>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</si>
  <si>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</si>
  <si>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</si>
  <si>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</si>
  <si>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</si>
  <si>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</si>
  <si>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</si>
  <si>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</si>
  <si>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</si>
  <si>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</si>
  <si>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</si>
  <si>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</si>
  <si>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</si>
  <si>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</si>
  <si>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</si>
  <si>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</si>
  <si>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</si>
  <si>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</si>
  <si>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</si>
  <si>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</si>
  <si>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</si>
  <si>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</si>
  <si>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</si>
  <si>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</si>
  <si>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</si>
  <si>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</si>
  <si>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</si>
  <si>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</si>
  <si>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</si>
  <si>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</si>
  <si>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</si>
  <si>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</si>
  <si>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</si>
  <si>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</si>
  <si>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</si>
  <si>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</si>
  <si>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</si>
  <si>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</si>
  <si>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</si>
  <si>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</si>
  <si>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</si>
  <si>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</si>
  <si>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</si>
  <si>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</si>
  <si>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</si>
  <si>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</si>
  <si>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</si>
  <si>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</si>
  <si>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</si>
  <si>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</si>
  <si>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</si>
  <si>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</si>
  <si>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</si>
  <si>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</si>
  <si>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</si>
  <si>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</si>
  <si>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</si>
  <si>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</si>
  <si>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</si>
  <si>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</si>
  <si>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</si>
  <si>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</si>
  <si>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</si>
  <si>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</si>
  <si>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</si>
  <si>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</si>
  <si>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</si>
  <si>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</si>
  <si>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</si>
  <si>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</si>
  <si>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</si>
  <si>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</si>
  <si>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</si>
  <si>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</si>
  <si>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</si>
  <si>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</si>
  <si>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</si>
  <si>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</si>
  <si>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</si>
  <si>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</si>
  <si>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</si>
  <si>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</si>
  <si>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</si>
  <si>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</si>
  <si>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</si>
  <si>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</si>
  <si>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</si>
  <si>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</si>
  <si>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</si>
  <si>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</si>
  <si>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</si>
  <si>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</si>
  <si>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</si>
  <si>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</si>
  <si>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</si>
  <si>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</si>
  <si>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</si>
  <si>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</si>
  <si>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</si>
  <si>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</si>
  <si>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</si>
  <si>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</si>
  <si>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</si>
  <si>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</si>
  <si>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</si>
  <si>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</si>
  <si>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</si>
  <si>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</si>
  <si>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</si>
  <si>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</si>
  <si>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</si>
  <si>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</si>
  <si>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</si>
  <si>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</si>
  <si>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</si>
  <si>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</si>
  <si>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</si>
  <si>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</si>
  <si>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</si>
  <si>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</si>
  <si>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</si>
  <si>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</si>
  <si>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</si>
  <si>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</si>
  <si>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</si>
  <si>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</si>
  <si>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</si>
  <si>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</si>
  <si>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</si>
  <si>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</si>
  <si>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</si>
  <si>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</si>
  <si>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</si>
  <si>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</si>
  <si>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</si>
  <si>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</si>
  <si>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</si>
  <si>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</si>
  <si>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</si>
  <si>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</si>
  <si>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</si>
  <si>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</si>
  <si>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</si>
  <si>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</si>
  <si>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</si>
  <si>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</si>
  <si>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</si>
  <si>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</si>
  <si>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</si>
  <si>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</si>
  <si>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</si>
  <si>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</si>
  <si>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</si>
  <si>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</si>
  <si>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</si>
  <si>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</si>
  <si>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</si>
  <si>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</si>
  <si>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</si>
  <si>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</si>
  <si>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</si>
  <si>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</si>
  <si>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</si>
  <si>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</si>
  <si>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</si>
  <si>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</si>
  <si>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</si>
  <si>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</si>
  <si>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</si>
  <si>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</si>
  <si>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</si>
  <si>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</si>
  <si>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</si>
  <si>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</si>
  <si>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</si>
  <si>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</si>
  <si>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</si>
  <si>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</si>
  <si>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</si>
  <si>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</si>
  <si>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</si>
  <si>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</si>
  <si>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</si>
  <si>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</si>
  <si>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</si>
  <si>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</si>
  <si>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</si>
  <si>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</si>
  <si>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</si>
  <si>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</si>
  <si>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</si>
  <si>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</si>
  <si>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</si>
  <si>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</si>
  <si>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</si>
  <si>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</si>
  <si>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</si>
  <si>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</si>
  <si>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</si>
  <si>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</si>
  <si>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</si>
  <si>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</si>
  <si>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</si>
  <si>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</si>
  <si>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</si>
  <si>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</si>
  <si>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</si>
  <si>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</si>
  <si>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</si>
  <si>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</si>
  <si>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</si>
  <si>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</si>
  <si>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</si>
  <si>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</si>
  <si>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</si>
  <si>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</si>
  <si>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</si>
  <si>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</si>
  <si>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</si>
  <si>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</si>
  <si>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</si>
  <si>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</si>
  <si>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</si>
  <si>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</si>
  <si>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</si>
  <si>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</si>
  <si>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</si>
  <si>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</si>
  <si>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</si>
  <si>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</si>
  <si>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</si>
  <si>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</si>
  <si>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</si>
  <si>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</si>
  <si>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</si>
  <si>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</si>
  <si>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</si>
  <si>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</si>
  <si>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</si>
  <si>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</si>
  <si>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</si>
  <si>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</si>
  <si>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</si>
  <si>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</si>
  <si>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</si>
  <si>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</si>
  <si>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</si>
  <si>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</si>
  <si>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</si>
  <si>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</si>
  <si>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</si>
  <si>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</si>
  <si>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</si>
  <si>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</si>
  <si>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</si>
  <si>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</si>
  <si>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</si>
  <si>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</si>
  <si>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</si>
  <si>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</si>
  <si>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</si>
  <si>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</si>
  <si>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</si>
  <si>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</si>
  <si>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</si>
  <si>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</si>
  <si>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</si>
  <si>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</si>
  <si>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</si>
  <si>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</si>
  <si>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</si>
  <si>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</si>
  <si>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</si>
  <si>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</si>
  <si>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</si>
  <si>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</si>
  <si>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</si>
  <si>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</si>
  <si>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</si>
  <si>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</si>
  <si>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</si>
  <si>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</si>
  <si>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</si>
  <si>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</si>
  <si>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</si>
  <si>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</si>
  <si>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</si>
  <si>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</si>
  <si>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</si>
  <si>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</si>
  <si>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</si>
  <si>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</si>
  <si>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</si>
  <si>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</si>
  <si>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</si>
  <si>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</si>
  <si>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</si>
  <si>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</si>
  <si>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</si>
  <si>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</si>
  <si>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</si>
  <si>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</si>
  <si>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</si>
  <si>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</si>
  <si>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</si>
  <si>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</si>
  <si>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</si>
  <si>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</si>
  <si>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</si>
  <si>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</si>
  <si>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</si>
  <si>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</si>
  <si>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</si>
  <si>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</si>
  <si>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</si>
  <si>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</si>
  <si>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</si>
  <si>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</si>
  <si>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</si>
  <si>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</si>
  <si>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</si>
  <si>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</si>
  <si>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</si>
  <si>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</si>
  <si>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</si>
  <si>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</si>
  <si>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</si>
  <si>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</si>
  <si>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</si>
  <si>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</si>
  <si>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</si>
  <si>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</si>
  <si>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</si>
  <si>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</si>
  <si>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</si>
  <si>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</si>
  <si>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</si>
  <si>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</si>
  <si>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</si>
  <si>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</si>
  <si>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</si>
  <si>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</si>
  <si>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</si>
  <si>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</si>
  <si>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</si>
  <si>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</si>
  <si>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</si>
  <si>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</si>
  <si>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</si>
  <si>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</si>
  <si>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</si>
  <si>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</si>
  <si>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</si>
  <si>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</si>
  <si>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</si>
  <si>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</si>
  <si>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</si>
  <si>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</si>
  <si>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</si>
  <si>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</si>
  <si>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</si>
  <si>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</si>
  <si>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</si>
  <si>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</si>
  <si>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</si>
  <si>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</si>
  <si>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</si>
  <si>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</si>
  <si>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</si>
  <si>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</si>
  <si>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</si>
  <si>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</si>
  <si>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</si>
  <si>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</si>
  <si>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</si>
  <si>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</si>
  <si>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</si>
  <si>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</si>
  <si>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</si>
  <si>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</si>
  <si>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</si>
  <si>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</si>
  <si>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</si>
  <si>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</si>
  <si>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</si>
  <si>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</si>
  <si>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</si>
  <si>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</si>
  <si>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</si>
  <si>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</si>
  <si>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</si>
  <si>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</si>
  <si>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</si>
  <si>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</si>
  <si>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</si>
  <si>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</si>
  <si>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</si>
  <si>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</si>
  <si>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</si>
  <si>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</si>
  <si>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</si>
  <si>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</si>
  <si>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</si>
  <si>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</si>
  <si>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</si>
  <si>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</si>
  <si>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</si>
  <si>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</si>
  <si>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</si>
  <si>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</si>
  <si>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</si>
  <si>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</si>
  <si>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</si>
  <si>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</si>
  <si>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</si>
  <si>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</si>
  <si>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</si>
  <si>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</si>
  <si>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</si>
  <si>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</si>
  <si>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</si>
  <si>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</si>
  <si>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</si>
  <si>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</si>
  <si>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</si>
  <si>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</si>
  <si>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</si>
  <si>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</si>
  <si>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</si>
  <si>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</si>
  <si>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</si>
  <si>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</si>
  <si>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</si>
  <si>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</si>
  <si>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</si>
  <si>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</si>
  <si>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</si>
  <si>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</si>
  <si>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</si>
  <si>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</si>
  <si>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</si>
  <si>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</si>
  <si>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</si>
  <si>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</si>
  <si>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</si>
  <si>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</si>
  <si>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</si>
  <si>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</si>
  <si>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</si>
  <si>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</si>
  <si>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</si>
  <si>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</si>
  <si>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</si>
  <si>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</si>
  <si>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</si>
  <si>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</si>
  <si>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</si>
  <si>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</si>
  <si>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</si>
  <si>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</si>
  <si>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</si>
  <si>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</si>
  <si>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</si>
  <si>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</si>
  <si>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</si>
  <si>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</si>
  <si>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</si>
  <si>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</si>
  <si>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</si>
  <si>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</si>
  <si>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</si>
  <si>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</si>
  <si>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</si>
  <si>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</si>
  <si>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</si>
  <si>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</si>
  <si>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</si>
  <si>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</si>
  <si>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</si>
  <si>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</si>
  <si>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</si>
  <si>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</si>
  <si>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</si>
  <si>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</si>
  <si>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</si>
  <si>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</si>
  <si>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</si>
  <si>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</si>
  <si>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</si>
  <si>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</si>
  <si>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</si>
  <si>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</si>
  <si>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</si>
  <si>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</si>
  <si>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</si>
  <si>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</si>
  <si>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</si>
  <si>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</si>
  <si>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</si>
  <si>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</si>
  <si>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</si>
  <si>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</si>
  <si>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</si>
  <si>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</si>
  <si>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</si>
  <si>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</si>
  <si>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</si>
  <si>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</si>
  <si>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</si>
  <si>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</si>
  <si>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</si>
  <si>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</si>
  <si>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</si>
  <si>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</si>
  <si>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</si>
  <si>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</si>
  <si>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</si>
  <si>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</si>
  <si>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</si>
  <si>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</si>
  <si>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</si>
  <si>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</si>
  <si>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</si>
  <si>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</si>
  <si>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</si>
  <si>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</si>
  <si>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</si>
  <si>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</si>
  <si>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</si>
  <si>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</si>
  <si>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</si>
  <si>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</si>
  <si>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</si>
  <si>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</si>
  <si>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</si>
  <si>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</si>
  <si>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</si>
  <si>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</si>
  <si>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</si>
  <si>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</si>
  <si>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</si>
  <si>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</si>
  <si>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</si>
  <si>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</si>
  <si>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</si>
  <si>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</si>
  <si>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</si>
  <si>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</si>
  <si>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</si>
  <si>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</si>
  <si>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</si>
  <si>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</si>
  <si>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</si>
  <si>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</si>
  <si>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</si>
  <si>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</si>
  <si>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</si>
  <si>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</si>
  <si>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</si>
  <si>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</si>
  <si>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</si>
  <si>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</si>
  <si>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</si>
  <si>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</si>
  <si>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</si>
  <si>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</si>
  <si>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</si>
  <si>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</si>
  <si>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</si>
  <si>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</si>
  <si>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</si>
  <si>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</si>
  <si>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</si>
  <si>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</si>
  <si>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</si>
  <si>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</si>
  <si>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</si>
  <si>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</si>
  <si>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</si>
  <si>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</si>
  <si>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</si>
  <si>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</si>
  <si>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</si>
  <si>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</si>
  <si>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</si>
  <si>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</si>
  <si>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</si>
  <si>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</si>
  <si>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</si>
  <si>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</si>
  <si>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</si>
  <si>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</si>
  <si>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</si>
  <si>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</si>
  <si>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</si>
  <si>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</si>
  <si>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</si>
  <si>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</si>
  <si>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</si>
  <si>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</si>
  <si>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</si>
  <si>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</si>
  <si>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</si>
  <si>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</si>
  <si>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</si>
  <si>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</si>
  <si>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</si>
  <si>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</si>
  <si>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</si>
  <si>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</si>
  <si>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</si>
  <si>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</si>
  <si>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</si>
  <si>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</si>
  <si>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</si>
  <si>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</si>
  <si>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</si>
  <si>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</si>
  <si>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</si>
  <si>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</si>
  <si>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</si>
  <si>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</si>
  <si>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</si>
  <si>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</si>
  <si>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</si>
  <si>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</si>
  <si>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</si>
  <si>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</si>
  <si>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</si>
  <si>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</si>
  <si>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</si>
  <si>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</si>
  <si>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</si>
  <si>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</si>
  <si>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</si>
  <si>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</si>
  <si>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</si>
  <si>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</si>
  <si>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</si>
  <si>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</si>
  <si>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</si>
  <si>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</si>
  <si>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</si>
  <si>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</si>
  <si>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</si>
  <si>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</si>
  <si>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</si>
  <si>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</si>
  <si>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</si>
  <si>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</si>
  <si>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</si>
  <si>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</si>
  <si>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</si>
  <si>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</si>
  <si>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</si>
  <si>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</si>
  <si>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</si>
  <si>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</si>
  <si>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</si>
  <si>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</si>
  <si>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</si>
  <si>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</si>
  <si>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</si>
  <si>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</si>
  <si>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</si>
  <si>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</si>
  <si>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</si>
  <si>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</si>
  <si>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</si>
  <si>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</si>
  <si>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</si>
  <si>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</si>
  <si>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</si>
  <si>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</si>
  <si>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</si>
  <si>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</si>
  <si>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</si>
  <si>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</si>
  <si>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</si>
  <si>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</si>
  <si>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</si>
  <si>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</si>
  <si>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</si>
  <si>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</si>
  <si>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</si>
  <si>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</si>
  <si>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</si>
  <si>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</si>
  <si>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</si>
  <si>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</si>
  <si>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</si>
  <si>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</si>
  <si>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</si>
  <si>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</si>
  <si>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</si>
  <si>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</si>
  <si>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</si>
  <si>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</si>
  <si>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</si>
  <si>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</si>
  <si>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</si>
  <si>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</si>
  <si>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</si>
  <si>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</si>
  <si>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</si>
  <si>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</si>
  <si>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</si>
  <si>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</si>
  <si>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</si>
  <si>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</si>
  <si>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</si>
  <si>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</si>
  <si>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</si>
  <si>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</si>
  <si>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</si>
  <si>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</si>
  <si>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</si>
  <si>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</si>
  <si>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</si>
  <si>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</si>
  <si>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</si>
  <si>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</si>
  <si>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</si>
  <si>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</si>
  <si>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</si>
  <si>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</si>
  <si>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</si>
  <si>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</si>
  <si>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</si>
  <si>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</si>
  <si>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</si>
  <si>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</si>
  <si>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</si>
  <si>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</si>
  <si>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</si>
  <si>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</si>
  <si>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</si>
  <si>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</si>
  <si>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</si>
  <si>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</si>
  <si>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</si>
  <si>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</si>
  <si>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</si>
  <si>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</si>
  <si>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</si>
  <si>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</si>
  <si>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</si>
  <si>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</si>
  <si>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</si>
  <si>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</si>
  <si>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</si>
  <si>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</si>
  <si>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</si>
  <si>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</si>
  <si>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</si>
  <si>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</si>
  <si>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</si>
  <si>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</si>
  <si>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</si>
  <si>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</si>
  <si>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</si>
  <si>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</si>
  <si>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</si>
  <si>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</si>
  <si>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</si>
  <si>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</si>
  <si>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</si>
  <si>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</si>
  <si>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</si>
  <si>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</si>
  <si>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</si>
  <si>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</si>
  <si>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</si>
  <si>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</si>
  <si>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</si>
  <si>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</si>
  <si>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</si>
  <si>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</si>
  <si>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</si>
  <si>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</si>
  <si>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</si>
  <si>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</si>
  <si>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</si>
  <si>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</si>
  <si>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</si>
  <si>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</si>
  <si>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</si>
  <si>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</si>
  <si>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</si>
  <si>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</si>
  <si>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</si>
  <si>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</si>
  <si>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</si>
  <si>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</si>
  <si>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</si>
  <si>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</si>
  <si>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</si>
  <si>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</si>
  <si>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</si>
  <si>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</si>
  <si>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</si>
  <si>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</si>
  <si>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</si>
  <si>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</si>
  <si>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</si>
  <si>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</si>
  <si>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</si>
  <si>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</si>
  <si>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</si>
  <si>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</si>
  <si>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</si>
  <si>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</si>
  <si>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</si>
  <si>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</si>
  <si>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</si>
  <si>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</si>
  <si>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</si>
  <si>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</si>
  <si>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</si>
  <si>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</si>
  <si>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</si>
  <si>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</si>
  <si>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</si>
  <si>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</si>
  <si>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</si>
  <si>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</si>
  <si>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</si>
  <si>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</si>
  <si>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</si>
  <si>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</si>
  <si>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</si>
  <si>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</si>
  <si>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</si>
  <si>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</si>
  <si>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</si>
  <si>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</si>
  <si>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</si>
  <si>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</si>
  <si>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</si>
  <si>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</si>
  <si>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</si>
  <si>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</si>
  <si>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</si>
  <si>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</si>
  <si>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</si>
  <si>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</si>
  <si>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</si>
  <si>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</si>
  <si>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</si>
  <si>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</si>
  <si>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</si>
  <si>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</si>
  <si>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</si>
  <si>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</si>
  <si>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</si>
  <si>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</si>
  <si>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</si>
  <si>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</si>
  <si>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</si>
  <si>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</si>
  <si>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</si>
  <si>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</si>
  <si>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</si>
  <si>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</si>
  <si>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</si>
  <si>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</si>
  <si>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</si>
  <si>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</si>
  <si>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</si>
  <si>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</si>
  <si>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</si>
  <si>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</si>
  <si>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</si>
  <si>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</si>
  <si>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</si>
  <si>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</si>
  <si>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</si>
  <si>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</si>
  <si>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</si>
  <si>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</si>
  <si>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</si>
  <si>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</si>
  <si>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</si>
  <si>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</si>
  <si>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</si>
  <si>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</si>
  <si>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</si>
  <si>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</si>
  <si>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</si>
  <si>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</si>
  <si>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</si>
  <si>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</si>
  <si>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</si>
  <si>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</si>
  <si>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</si>
  <si>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</si>
  <si>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</si>
  <si>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</si>
  <si>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</si>
  <si>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</si>
  <si>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</si>
  <si>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</si>
  <si>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</si>
  <si>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</si>
  <si>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</si>
  <si>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</si>
  <si>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</si>
  <si>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</si>
  <si>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</si>
  <si>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</si>
  <si>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</si>
  <si>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</si>
  <si>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</si>
  <si>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</si>
  <si>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</si>
  <si>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</si>
  <si>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</si>
  <si>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</si>
  <si>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</si>
  <si>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</si>
  <si>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</si>
  <si>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</si>
  <si>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</si>
  <si>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</si>
  <si>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</si>
  <si>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</si>
  <si>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</si>
  <si>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</si>
  <si>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</si>
  <si>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</si>
  <si>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</si>
  <si>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</si>
  <si>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</si>
  <si>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</si>
  <si>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</si>
  <si>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</si>
  <si>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</si>
  <si>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</si>
  <si>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</si>
  <si>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</si>
  <si>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</si>
  <si>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</si>
  <si>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</si>
  <si>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</si>
  <si>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</si>
  <si>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</si>
  <si>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</si>
  <si>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</si>
  <si>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</si>
  <si>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</si>
  <si>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</si>
  <si>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</si>
  <si>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</si>
  <si>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</si>
  <si>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</si>
  <si>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</si>
  <si>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</si>
  <si>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</si>
  <si>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</si>
  <si>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</si>
  <si>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</si>
  <si>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</si>
  <si>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</si>
  <si>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</si>
  <si>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</si>
  <si>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</si>
  <si>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</si>
  <si>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</si>
  <si>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</si>
  <si>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</si>
  <si>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</si>
  <si>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</si>
  <si>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</si>
  <si>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</si>
  <si>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</si>
  <si>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</si>
  <si>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</si>
  <si>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</si>
  <si>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</si>
  <si>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</si>
  <si>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</si>
  <si>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</si>
  <si>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</si>
  <si>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</si>
  <si>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</si>
  <si>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</si>
  <si>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</si>
  <si>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</si>
  <si>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</si>
  <si>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</si>
  <si>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</si>
  <si>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</si>
  <si>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</si>
  <si>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</si>
  <si>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</si>
  <si>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</si>
  <si>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</si>
  <si>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</si>
  <si>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</si>
  <si>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</si>
  <si>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</si>
  <si>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</si>
  <si>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</si>
  <si>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</si>
  <si>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</si>
  <si>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</si>
  <si>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</si>
  <si>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</si>
  <si>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</si>
  <si>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</si>
  <si>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</si>
  <si>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</si>
  <si>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</si>
  <si>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</si>
  <si>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</si>
  <si>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</si>
  <si>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</si>
  <si>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</si>
  <si>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</si>
  <si>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</si>
  <si>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</si>
  <si>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</si>
  <si>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</si>
  <si>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</si>
  <si>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</si>
  <si>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</si>
  <si>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</si>
  <si>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</si>
  <si>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</si>
  <si>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</si>
  <si>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</si>
  <si>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</si>
  <si>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</si>
  <si>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</si>
  <si>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</si>
  <si>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</si>
  <si>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</si>
  <si>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</si>
  <si>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</si>
  <si>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</si>
  <si>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</si>
  <si>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</si>
  <si>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</si>
  <si>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</si>
  <si>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</si>
  <si>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</si>
  <si>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</si>
  <si>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</si>
  <si>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</si>
  <si>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</si>
  <si>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</si>
  <si>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</si>
  <si>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</si>
  <si>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</si>
  <si>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</si>
  <si>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</si>
  <si>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</si>
  <si>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</si>
  <si>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</si>
  <si>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</si>
  <si>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</si>
  <si>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</si>
  <si>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</si>
  <si>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</si>
  <si>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</si>
  <si>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</si>
  <si>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</si>
  <si>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</si>
  <si>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</si>
  <si>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</si>
  <si>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</si>
  <si>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</si>
  <si>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</si>
  <si>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</si>
  <si>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</si>
  <si>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</si>
  <si>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</si>
  <si>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</si>
  <si>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</si>
  <si>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</si>
  <si>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</si>
  <si>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</si>
  <si>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</si>
  <si>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</si>
  <si>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</si>
  <si>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</si>
  <si>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</si>
  <si>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</si>
  <si>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</si>
  <si>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</si>
  <si>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</si>
  <si>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</si>
  <si>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</si>
  <si>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</si>
  <si>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</si>
  <si>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</si>
  <si>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</si>
  <si>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</si>
  <si>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</si>
  <si>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</si>
  <si>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</si>
  <si>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</si>
  <si>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</si>
  <si>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</si>
  <si>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</si>
  <si>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</si>
  <si>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</si>
  <si>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</si>
  <si>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</si>
  <si>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</si>
  <si>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</si>
  <si>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</si>
  <si>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</si>
  <si>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</si>
  <si>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</si>
  <si>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</si>
  <si>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</si>
  <si>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</si>
  <si>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</si>
  <si>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</si>
  <si>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</si>
  <si>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</si>
  <si>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</si>
  <si>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</si>
  <si>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</si>
  <si>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</si>
  <si>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</si>
  <si>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</si>
  <si>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</si>
  <si>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</si>
  <si>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</si>
  <si>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</si>
  <si>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</si>
  <si>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</si>
  <si>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</si>
  <si>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</si>
  <si>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</si>
  <si>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</si>
  <si>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</si>
  <si>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</si>
  <si>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</si>
  <si>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</si>
  <si>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</si>
  <si>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</si>
  <si>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</si>
  <si>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</si>
  <si>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</si>
  <si>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</si>
  <si>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</si>
  <si>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</si>
  <si>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</si>
  <si>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</si>
  <si>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</si>
  <si>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</si>
  <si>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</si>
  <si>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</si>
  <si>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</si>
  <si>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</si>
  <si>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</si>
  <si>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</si>
  <si>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</si>
  <si>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</si>
  <si>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</si>
  <si>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</si>
  <si>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</si>
  <si>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</si>
  <si>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</si>
  <si>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</si>
  <si>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</si>
  <si>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</si>
  <si>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</si>
  <si>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</si>
  <si>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</si>
  <si>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</si>
  <si>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</si>
  <si>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</si>
  <si>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</si>
  <si>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</si>
  <si>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</si>
  <si>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</si>
  <si>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</si>
  <si>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</si>
  <si>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</si>
  <si>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</si>
  <si>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</si>
  <si>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</si>
  <si>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</si>
  <si>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</si>
  <si>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</si>
  <si>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</si>
  <si>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</si>
  <si>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</si>
  <si>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</si>
  <si>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</si>
  <si>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</si>
  <si>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</si>
  <si>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</si>
  <si>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</si>
  <si>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</si>
  <si>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</si>
  <si>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</si>
  <si>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</si>
  <si>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</si>
  <si>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</si>
  <si>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</si>
  <si>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</si>
  <si>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</si>
  <si>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</si>
  <si>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</si>
  <si>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</si>
  <si>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</si>
  <si>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</si>
  <si>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</si>
  <si>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</si>
  <si>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</si>
  <si>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</si>
  <si>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</si>
  <si>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</si>
  <si>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</si>
  <si>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</si>
  <si>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</si>
  <si>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</si>
  <si>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</si>
  <si>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</si>
  <si>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</si>
  <si>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</si>
  <si>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</si>
  <si>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</si>
  <si>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</si>
  <si>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</si>
  <si>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</si>
  <si>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</si>
  <si>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</si>
  <si>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</si>
  <si>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</si>
  <si>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</si>
  <si>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</si>
  <si>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</si>
  <si>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</si>
  <si>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</si>
  <si>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</si>
  <si>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</si>
  <si>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</si>
  <si>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</si>
  <si>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</si>
  <si>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</si>
  <si>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</si>
  <si>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</si>
  <si>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</si>
  <si>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</si>
  <si>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</si>
  <si>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</si>
  <si>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</si>
  <si>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</si>
  <si>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</si>
  <si>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</si>
  <si>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</si>
  <si>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</si>
  <si>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</si>
  <si>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</si>
  <si>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</si>
  <si>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</si>
  <si>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</si>
  <si>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</si>
  <si>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</si>
  <si>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</si>
  <si>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</si>
  <si>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</si>
  <si>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</si>
  <si>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</si>
  <si>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</si>
  <si>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</si>
  <si>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</si>
  <si>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</si>
  <si>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</si>
  <si>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</si>
  <si>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</si>
  <si>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</si>
  <si>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</si>
  <si>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</si>
  <si>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</si>
  <si>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</si>
  <si>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</si>
  <si>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</si>
  <si>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</si>
  <si>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</si>
  <si>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</si>
  <si>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</si>
  <si>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</si>
  <si>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</si>
  <si>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</si>
  <si>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</si>
  <si>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</si>
  <si>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</si>
  <si>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</si>
  <si>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</si>
  <si>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</si>
  <si>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</si>
  <si>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</si>
  <si>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</si>
  <si>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</si>
  <si>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</si>
  <si>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</si>
  <si>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</si>
  <si>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</si>
  <si>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</si>
  <si>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</si>
  <si>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</si>
  <si>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</si>
  <si>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</si>
  <si>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</si>
  <si>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</si>
  <si>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</si>
  <si>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</si>
  <si>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</si>
  <si>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</si>
  <si>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</si>
  <si>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</si>
  <si>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</si>
  <si>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</si>
  <si>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</si>
  <si>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</si>
  <si>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</si>
  <si>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</si>
  <si>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</si>
  <si>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</si>
  <si>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</si>
  <si>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</si>
  <si>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</si>
  <si>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</si>
  <si>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</si>
  <si>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</si>
  <si>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</si>
  <si>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</si>
  <si>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</si>
  <si>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</si>
  <si>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</si>
  <si>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</si>
  <si>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</si>
  <si>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</si>
  <si>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</si>
  <si>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</si>
  <si>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</si>
  <si>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</si>
  <si>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</si>
  <si>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</si>
  <si>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</si>
  <si>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</si>
  <si>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</si>
  <si>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</si>
  <si>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</si>
  <si>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</si>
  <si>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</si>
  <si>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</si>
  <si>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</si>
  <si>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</si>
  <si>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</si>
  <si>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</si>
  <si>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</si>
  <si>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</si>
  <si>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</si>
  <si>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</si>
  <si>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</si>
  <si>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</si>
  <si>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</si>
  <si>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</si>
  <si>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</si>
  <si>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</si>
  <si>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</si>
  <si>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</si>
  <si>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</si>
  <si>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</si>
  <si>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</si>
  <si>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</si>
  <si>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</si>
  <si>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</si>
  <si>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</si>
  <si>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</si>
  <si>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</si>
  <si>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</si>
  <si>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</si>
  <si>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</si>
  <si>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</si>
  <si>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</si>
  <si>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</si>
  <si>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</si>
  <si>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</si>
  <si>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</si>
  <si>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</si>
  <si>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</si>
  <si>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</si>
  <si>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</si>
  <si>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</si>
  <si>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</si>
  <si>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</si>
  <si>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</si>
  <si>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</si>
  <si>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</si>
  <si>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</si>
  <si>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</si>
  <si>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</si>
  <si>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</si>
  <si>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</si>
  <si>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</si>
  <si>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</si>
  <si>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</si>
  <si>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</si>
  <si>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</si>
  <si>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</si>
  <si>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</si>
  <si>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</si>
  <si>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</si>
  <si>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</si>
  <si>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</si>
  <si>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</si>
  <si>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</si>
  <si>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</si>
  <si>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</si>
  <si>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</si>
  <si>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</si>
  <si>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</si>
  <si>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</si>
  <si>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</si>
  <si>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</si>
  <si>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</si>
  <si>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</si>
  <si>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</si>
  <si>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</si>
  <si>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</si>
  <si>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</si>
  <si>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</si>
  <si>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</si>
  <si>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</si>
  <si>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</si>
  <si>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</si>
  <si>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</si>
  <si>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</si>
  <si>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</si>
  <si>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</si>
  <si>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</si>
  <si>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</si>
  <si>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</si>
  <si>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</si>
  <si>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</si>
  <si>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</si>
  <si>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</si>
  <si>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</si>
  <si>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</si>
  <si>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</si>
  <si>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</si>
  <si>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</si>
  <si>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</si>
  <si>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</si>
  <si>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</si>
  <si>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</si>
  <si>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</si>
  <si>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</si>
  <si>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</si>
  <si>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</si>
  <si>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</si>
  <si>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</si>
  <si>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</si>
  <si>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</si>
  <si>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</si>
  <si>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</si>
  <si>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</si>
  <si>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</si>
  <si>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</si>
  <si>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</si>
  <si>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</si>
  <si>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</si>
  <si>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</si>
  <si>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</si>
  <si>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</si>
  <si>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</si>
  <si>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</si>
  <si>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</si>
  <si>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</si>
  <si>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</si>
  <si>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</si>
  <si>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</si>
  <si>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</si>
  <si>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</si>
  <si>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</si>
  <si>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</si>
  <si>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</si>
  <si>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</si>
  <si>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</si>
  <si>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</si>
  <si>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</si>
  <si>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</si>
  <si>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</si>
  <si>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</si>
  <si>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</si>
  <si>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</si>
  <si>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</si>
  <si>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</si>
  <si>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</si>
  <si>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</si>
  <si>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</si>
  <si>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</si>
  <si>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</si>
  <si>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</si>
  <si>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</si>
  <si>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</si>
  <si>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</si>
  <si>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</si>
  <si>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</si>
  <si>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</si>
  <si>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</si>
  <si>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</si>
  <si>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</si>
  <si>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</si>
  <si>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</si>
  <si>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</si>
  <si>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</si>
  <si>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</si>
  <si>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</si>
  <si>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</si>
  <si>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</si>
  <si>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</si>
  <si>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</si>
  <si>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</si>
  <si>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</si>
  <si>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</si>
  <si>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</si>
  <si>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</si>
  <si>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</si>
  <si>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</si>
  <si>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</si>
  <si>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</si>
  <si>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</si>
  <si>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</si>
  <si>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</si>
  <si>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</si>
  <si>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</si>
  <si>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</si>
  <si>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</si>
  <si>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</si>
  <si>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</si>
  <si>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</si>
  <si>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</si>
  <si>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</si>
  <si>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</si>
  <si>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</si>
  <si>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</si>
  <si>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</si>
  <si>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</si>
  <si>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</si>
  <si>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</si>
  <si>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</si>
  <si>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</si>
  <si>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</si>
  <si>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</si>
  <si>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</si>
  <si>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</si>
  <si>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</si>
  <si>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</si>
  <si>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</si>
  <si>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</si>
  <si>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</si>
  <si>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</si>
  <si>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</si>
  <si>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</si>
  <si>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</si>
  <si>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</si>
  <si>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</si>
  <si>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</si>
  <si>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</si>
  <si>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</si>
  <si>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</si>
  <si>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</si>
  <si>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</si>
  <si>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</si>
  <si>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</si>
  <si>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</si>
  <si>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</si>
  <si>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</si>
  <si>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</si>
  <si>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</si>
  <si>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</si>
  <si>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</si>
  <si>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</si>
  <si>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</si>
  <si>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</si>
  <si>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</si>
  <si>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</si>
  <si>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</si>
  <si>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</si>
  <si>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</si>
  <si>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</si>
  <si>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</si>
  <si>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</si>
  <si>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</si>
  <si>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</si>
  <si>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</si>
  <si>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</si>
  <si>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</si>
  <si>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</si>
  <si>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</si>
  <si>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</si>
  <si>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</si>
  <si>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</si>
  <si>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</si>
  <si>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</si>
  <si>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</si>
  <si>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</si>
  <si>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</si>
  <si>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</si>
  <si>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</si>
  <si>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</si>
  <si>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</si>
  <si>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</si>
  <si>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</si>
  <si>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</si>
  <si>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</si>
  <si>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</si>
  <si>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</si>
  <si>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</si>
  <si>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</si>
  <si>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</si>
  <si>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</si>
  <si>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</si>
  <si>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</si>
  <si>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</si>
  <si>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</si>
  <si>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</si>
  <si>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</si>
  <si>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</si>
  <si>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</si>
  <si>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</si>
  <si>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</si>
  <si>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</si>
  <si>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</si>
  <si>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</si>
  <si>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</si>
  <si>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</si>
  <si>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</si>
  <si>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</si>
  <si>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</si>
  <si>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</si>
  <si>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</si>
  <si>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</si>
  <si>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</si>
  <si>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</si>
  <si>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</si>
  <si>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</si>
  <si>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</si>
  <si>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</si>
  <si>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</si>
  <si>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</si>
  <si>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</si>
  <si>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</si>
  <si>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</si>
  <si>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</si>
  <si>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</si>
  <si>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</si>
  <si>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</si>
  <si>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</si>
  <si>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</si>
  <si>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</si>
  <si>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</si>
  <si>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</si>
  <si>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</si>
  <si>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</si>
  <si>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</si>
  <si>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</si>
  <si>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</si>
  <si>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</si>
  <si>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</si>
  <si>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</si>
  <si>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</si>
  <si>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</si>
  <si>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</si>
  <si>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</si>
  <si>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</si>
  <si>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</si>
  <si>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</si>
  <si>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</si>
  <si>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</si>
  <si>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</si>
  <si>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</si>
  <si>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</si>
  <si>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</si>
  <si>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</si>
  <si>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</si>
  <si>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</si>
  <si>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</si>
  <si>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</si>
  <si>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</si>
  <si>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</si>
  <si>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</si>
  <si>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</si>
  <si>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</si>
  <si>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</si>
  <si>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</si>
  <si>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</si>
  <si>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</si>
  <si>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</si>
  <si>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</si>
  <si>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</si>
  <si>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</si>
  <si>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</si>
  <si>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</si>
  <si>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</si>
  <si>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</si>
  <si>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</si>
  <si>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</si>
  <si>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</si>
  <si>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</si>
  <si>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</si>
  <si>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</si>
  <si>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</si>
  <si>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</si>
  <si>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</si>
  <si>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</si>
  <si>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</si>
  <si>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</si>
  <si>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</si>
  <si>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</si>
  <si>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</si>
  <si>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</si>
  <si>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</si>
  <si>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</si>
  <si>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</si>
  <si>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</si>
  <si>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</si>
  <si>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</si>
  <si>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</si>
  <si>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</si>
  <si>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</si>
  <si>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</si>
  <si>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</si>
  <si>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</si>
  <si>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</si>
  <si>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</si>
  <si>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</si>
  <si>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</si>
  <si>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</si>
  <si>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</si>
  <si>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</si>
  <si>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</si>
  <si>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</si>
  <si>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</si>
  <si>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</si>
  <si>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</si>
  <si>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</si>
  <si>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</si>
  <si>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</si>
  <si>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</si>
  <si>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</si>
  <si>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</si>
  <si>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</si>
  <si>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</si>
  <si>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</si>
  <si>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</si>
  <si>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</si>
  <si>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</si>
  <si>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</si>
  <si>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</si>
  <si>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</si>
  <si>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</si>
  <si>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</si>
  <si>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</si>
  <si>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</si>
  <si>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</si>
  <si>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</si>
  <si>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</si>
  <si>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</si>
  <si>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</si>
  <si>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</si>
  <si>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</si>
  <si>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</si>
  <si>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</si>
  <si>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</si>
  <si>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</si>
  <si>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</si>
  <si>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</si>
  <si>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</si>
  <si>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</si>
  <si>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</si>
  <si>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</si>
  <si>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</si>
  <si>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</si>
  <si>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</si>
  <si>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</si>
  <si>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</si>
  <si>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</si>
  <si>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</si>
  <si>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</si>
  <si>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</si>
  <si>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</si>
  <si>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</si>
  <si>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</si>
  <si>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</si>
  <si>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</si>
  <si>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</si>
  <si>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</si>
  <si>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</si>
  <si>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</si>
  <si>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</si>
  <si>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</si>
  <si>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</si>
  <si>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</si>
  <si>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</si>
  <si>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</si>
  <si>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</si>
  <si>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</si>
  <si>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</si>
  <si>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</si>
  <si>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</si>
  <si>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</si>
  <si>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</si>
  <si>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</si>
  <si>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</si>
  <si>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</si>
  <si>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</si>
  <si>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</si>
  <si>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</si>
  <si>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</si>
  <si>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</si>
  <si>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</si>
  <si>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</si>
  <si>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</si>
  <si>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</si>
  <si>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</si>
  <si>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</si>
  <si>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</si>
  <si>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</si>
  <si>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</si>
  <si>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</si>
  <si>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</si>
  <si>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</si>
  <si>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</si>
  <si>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</si>
  <si>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</si>
  <si>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</si>
  <si>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</si>
  <si>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</si>
  <si>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</si>
  <si>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</si>
  <si>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</si>
  <si>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</si>
  <si>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</si>
  <si>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</si>
  <si>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</si>
  <si>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</si>
  <si>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</si>
  <si>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</si>
  <si>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</si>
  <si>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</si>
  <si>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</si>
  <si>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</si>
  <si>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</si>
  <si>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</si>
  <si>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</si>
  <si>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</si>
  <si>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</si>
  <si>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</si>
  <si>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</si>
  <si>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</si>
  <si>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</si>
  <si>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</si>
  <si>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</si>
  <si>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</si>
  <si>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</si>
  <si>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</si>
  <si>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</si>
  <si>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</si>
  <si>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</si>
  <si>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</si>
  <si>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</si>
  <si>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</si>
  <si>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</si>
  <si>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</si>
  <si>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</si>
  <si>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</si>
  <si>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</si>
  <si>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</si>
  <si>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</si>
  <si>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</si>
  <si>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</si>
  <si>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</si>
  <si>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</si>
  <si>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</si>
  <si>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</si>
  <si>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</si>
  <si>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</si>
  <si>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</si>
  <si>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</si>
  <si>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</si>
  <si>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</si>
  <si>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</si>
  <si>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</si>
  <si>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</si>
  <si>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</si>
  <si>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</si>
  <si>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</si>
  <si>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</si>
  <si>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</si>
  <si>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</si>
  <si>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</si>
  <si>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</si>
  <si>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</si>
  <si>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</si>
  <si>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</si>
  <si>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</si>
  <si>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</si>
  <si>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</si>
  <si>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</si>
  <si>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</si>
  <si>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</si>
  <si>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</si>
  <si>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</si>
  <si>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</si>
  <si>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</si>
  <si>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</si>
  <si>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</si>
  <si>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</si>
  <si>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</si>
  <si>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</si>
  <si>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</si>
  <si>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</si>
  <si>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</si>
  <si>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</si>
  <si>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</si>
  <si>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</si>
  <si>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</si>
  <si>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</si>
  <si>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</si>
  <si>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</si>
  <si>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</si>
  <si>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</si>
  <si>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</si>
  <si>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</si>
  <si>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</si>
  <si>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</si>
  <si>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</si>
  <si>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</si>
  <si>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</si>
  <si>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</si>
  <si>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</si>
  <si>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</si>
  <si>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</si>
  <si>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</si>
  <si>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</si>
  <si>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</si>
  <si>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</si>
  <si>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</si>
  <si>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</si>
  <si>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</si>
  <si>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</si>
  <si>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</si>
  <si>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</si>
  <si>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</si>
  <si>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</si>
  <si>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</si>
  <si>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</si>
  <si>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</si>
  <si>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</si>
  <si>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</si>
  <si>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</si>
  <si>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</si>
  <si>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</si>
  <si>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</si>
  <si>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</si>
  <si>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</si>
  <si>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</si>
  <si>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</si>
  <si>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</si>
  <si>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</si>
  <si>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</si>
  <si>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</si>
  <si>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</si>
  <si>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</si>
  <si>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</si>
  <si>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</si>
  <si>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</si>
  <si>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</si>
  <si>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</si>
  <si>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</si>
  <si>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</si>
  <si>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</si>
  <si>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</si>
  <si>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</si>
  <si>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</si>
  <si>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</si>
  <si>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</si>
  <si>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</si>
  <si>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</si>
  <si>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</si>
  <si>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</si>
  <si>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</si>
  <si>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</si>
  <si>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</si>
  <si>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</si>
  <si>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</si>
  <si>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</si>
  <si>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</si>
  <si>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</si>
  <si>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</si>
  <si>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</si>
  <si>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</si>
  <si>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</si>
  <si>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</si>
  <si>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</si>
  <si>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</si>
  <si>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</si>
  <si>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</si>
  <si>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</si>
  <si>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</si>
  <si>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</si>
  <si>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</si>
  <si>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</si>
  <si>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</si>
  <si>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</si>
  <si>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</si>
  <si>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</si>
  <si>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</si>
  <si>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</si>
  <si>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</si>
  <si>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</si>
  <si>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</si>
  <si>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</si>
  <si>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</si>
  <si>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</si>
  <si>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</si>
  <si>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</si>
  <si>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</si>
  <si>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</si>
  <si>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</si>
  <si>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</si>
  <si>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</si>
  <si>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</si>
  <si>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</si>
  <si>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</si>
  <si>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</si>
  <si>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</si>
  <si>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</si>
  <si>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</si>
  <si>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</si>
  <si>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</si>
  <si>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</si>
  <si>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</si>
  <si>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</si>
  <si>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</si>
  <si>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</si>
  <si>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</si>
  <si>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</si>
  <si>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</si>
  <si>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</si>
  <si>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</si>
  <si>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</si>
  <si>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</si>
  <si>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</si>
  <si>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</si>
  <si>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</si>
  <si>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</si>
  <si>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</si>
  <si>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</si>
  <si>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</si>
  <si>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</si>
  <si>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</si>
  <si>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</si>
  <si>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</si>
  <si>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</si>
  <si>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</si>
  <si>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</si>
  <si>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</si>
  <si>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</si>
  <si>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</si>
  <si>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</si>
  <si>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</si>
  <si>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</si>
  <si>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</si>
  <si>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</si>
  <si>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</si>
  <si>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</si>
  <si>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</si>
  <si>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</si>
  <si>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</si>
  <si>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</si>
  <si>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</si>
  <si>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</si>
  <si>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</si>
  <si>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</si>
  <si>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</si>
  <si>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</si>
  <si>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</si>
  <si>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</si>
  <si>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</si>
  <si>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</si>
  <si>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</si>
  <si>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</si>
  <si>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</si>
  <si>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</si>
  <si>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</si>
  <si>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</si>
  <si>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</si>
  <si>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</si>
  <si>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</si>
  <si>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</si>
  <si>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</si>
  <si>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</si>
  <si>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</si>
  <si>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</si>
  <si>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</si>
  <si>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</si>
  <si>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</si>
  <si>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</si>
  <si>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</si>
  <si>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</si>
  <si>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</si>
  <si>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</si>
  <si>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</si>
  <si>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</si>
  <si>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</si>
  <si>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</si>
  <si>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</si>
  <si>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</si>
  <si>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</si>
  <si>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</si>
  <si>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</si>
  <si>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</si>
  <si>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</si>
  <si>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</si>
  <si>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</si>
  <si>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</si>
  <si>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</si>
  <si>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</si>
  <si>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</si>
  <si>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</si>
  <si>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</si>
  <si>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</si>
  <si>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</si>
  <si>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</si>
  <si>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</si>
  <si>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</si>
  <si>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</si>
  <si>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</si>
  <si>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</si>
  <si>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</si>
  <si>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</si>
  <si>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</si>
  <si>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</si>
  <si>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</si>
  <si>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</si>
  <si>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</si>
  <si>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</si>
  <si>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</si>
  <si>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</si>
  <si>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</si>
  <si>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</si>
  <si>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</si>
  <si>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</si>
  <si>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</si>
  <si>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</si>
  <si>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</si>
  <si>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</si>
  <si>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</si>
  <si>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</si>
  <si>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</si>
  <si>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</si>
  <si>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</si>
  <si>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</si>
  <si>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</si>
  <si>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</si>
  <si>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</si>
  <si>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</si>
  <si>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</si>
  <si>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</si>
  <si>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</si>
  <si>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</si>
  <si>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</si>
  <si>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</si>
  <si>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</si>
  <si>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</si>
  <si>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</si>
  <si>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</si>
  <si>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</si>
  <si>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</si>
  <si>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</si>
  <si>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</si>
  <si>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</si>
  <si>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</si>
  <si>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</si>
  <si>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</si>
  <si>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</si>
  <si>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</si>
  <si>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</si>
  <si>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</si>
  <si>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</si>
  <si>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</si>
  <si>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</si>
  <si>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</si>
  <si>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</si>
  <si>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</si>
  <si>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</si>
  <si>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</si>
  <si>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</si>
  <si>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</si>
  <si>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</si>
  <si>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</si>
  <si>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</si>
  <si>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</si>
  <si>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</si>
  <si>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</si>
  <si>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</si>
  <si>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</si>
  <si>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</si>
  <si>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</si>
  <si>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</si>
  <si>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</si>
  <si>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</si>
  <si>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</si>
  <si>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</si>
  <si>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</si>
  <si>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</si>
  <si>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</si>
  <si>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</si>
  <si>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</si>
  <si>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</si>
  <si>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</si>
  <si>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</si>
  <si>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</si>
  <si>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</si>
  <si>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</si>
  <si>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</si>
  <si>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</si>
  <si>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</si>
  <si>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</si>
  <si>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</si>
  <si>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</si>
  <si>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</si>
  <si>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</si>
  <si>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</si>
  <si>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</si>
  <si>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</si>
  <si>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</si>
  <si>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</si>
  <si>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</si>
  <si>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</si>
  <si>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</si>
  <si>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</si>
  <si>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</si>
  <si>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</si>
  <si>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</si>
  <si>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</si>
  <si>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</si>
  <si>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</si>
  <si>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</si>
  <si>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</si>
  <si>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</si>
  <si>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</si>
  <si>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</si>
  <si>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</si>
  <si>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</si>
  <si>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</si>
  <si>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</si>
  <si>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</si>
  <si>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</si>
  <si>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</si>
  <si>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</si>
  <si>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</si>
  <si>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</si>
  <si>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</si>
  <si>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</si>
  <si>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</si>
  <si>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</si>
  <si>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</si>
  <si>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</si>
  <si>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</si>
  <si>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</si>
  <si>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</si>
  <si>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</si>
  <si>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</si>
  <si>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</si>
  <si>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</si>
  <si>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</si>
  <si>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</si>
  <si>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</si>
  <si>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</si>
  <si>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</si>
  <si>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</si>
  <si>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</si>
  <si>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</si>
  <si>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</si>
  <si>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</si>
  <si>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</si>
  <si>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</si>
  <si>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</si>
  <si>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</si>
  <si>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</si>
  <si>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</si>
  <si>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</si>
  <si>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</si>
  <si>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</si>
  <si>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</si>
  <si>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</si>
  <si>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</si>
  <si>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</si>
  <si>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</si>
  <si>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</si>
  <si>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</si>
  <si>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</si>
  <si>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</si>
  <si>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</si>
  <si>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</si>
  <si>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</si>
  <si>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</si>
  <si>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</si>
  <si>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</si>
  <si>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</si>
  <si>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</si>
  <si>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</si>
  <si>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</si>
  <si>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</si>
  <si>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</si>
  <si>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</si>
  <si>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</si>
  <si>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</si>
  <si>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</si>
  <si>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</si>
  <si>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</si>
  <si>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</si>
  <si>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</si>
  <si>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</si>
  <si>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</si>
  <si>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</si>
  <si>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</si>
  <si>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</si>
  <si>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</si>
  <si>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</si>
  <si>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</si>
  <si>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</si>
  <si>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</si>
  <si>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</si>
  <si>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</si>
  <si>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</si>
  <si>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</si>
  <si>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</si>
  <si>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</si>
  <si>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</si>
  <si>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</si>
  <si>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</si>
  <si>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</si>
  <si>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</si>
  <si>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</si>
  <si>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</si>
  <si>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</si>
  <si>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</si>
  <si>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</si>
  <si>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</si>
  <si>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</si>
  <si>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</si>
  <si>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</si>
  <si>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</si>
  <si>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</si>
  <si>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</si>
  <si>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</si>
  <si>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</si>
  <si>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</si>
  <si>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</si>
  <si>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</si>
  <si>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</si>
  <si>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</si>
  <si>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</si>
  <si>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</si>
  <si>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</si>
  <si>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</si>
  <si>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</si>
  <si>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</si>
  <si>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</si>
  <si>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</si>
  <si>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</si>
  <si>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</si>
  <si>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</si>
  <si>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</si>
  <si>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</si>
  <si>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</si>
  <si>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</si>
  <si>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</si>
  <si>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</si>
  <si>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</si>
  <si>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</si>
  <si>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</si>
  <si>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</si>
  <si>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</si>
  <si>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</si>
  <si>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</si>
  <si>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</si>
  <si>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</si>
  <si>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</si>
  <si>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</si>
  <si>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</si>
  <si>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</si>
  <si>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</si>
  <si>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</si>
  <si>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</si>
  <si>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</si>
  <si>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</si>
  <si>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</si>
  <si>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</si>
  <si>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</si>
  <si>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</si>
  <si>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</si>
  <si>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</si>
  <si>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</si>
  <si>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</si>
  <si>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</si>
  <si>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</si>
  <si>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</si>
  <si>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</si>
  <si>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</si>
  <si>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</si>
  <si>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</si>
  <si>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</si>
  <si>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</si>
  <si>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</si>
  <si>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</si>
  <si>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</si>
  <si>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</si>
  <si>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</si>
  <si>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</si>
  <si>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</si>
  <si>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</si>
  <si>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</si>
  <si>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</si>
  <si>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</si>
  <si>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</si>
  <si>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</si>
  <si>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</si>
  <si>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</si>
  <si>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</si>
  <si>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</si>
  <si>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</si>
  <si>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</si>
  <si>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</si>
  <si>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</si>
  <si>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</si>
  <si>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</si>
  <si>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</si>
  <si>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</si>
  <si>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</si>
  <si>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</si>
  <si>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</si>
  <si>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</si>
  <si>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</si>
  <si>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</si>
  <si>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</si>
  <si>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</si>
  <si>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</si>
  <si>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</si>
  <si>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</si>
  <si>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</si>
  <si>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</si>
  <si>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</si>
  <si>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</si>
  <si>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</si>
  <si>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</si>
  <si>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</si>
  <si>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</si>
  <si>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</si>
  <si>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</si>
  <si>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</si>
  <si>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</si>
  <si>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</si>
  <si>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</si>
  <si>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</si>
  <si>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</si>
  <si>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</si>
  <si>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</si>
  <si>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</si>
  <si>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</si>
  <si>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</si>
  <si>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</si>
  <si>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</si>
  <si>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</si>
  <si>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</si>
  <si>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</si>
  <si>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</si>
  <si>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</si>
  <si>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</si>
  <si>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</si>
  <si>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</si>
  <si>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</si>
  <si>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</si>
  <si>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</si>
  <si>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</si>
  <si>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</si>
  <si>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</si>
  <si>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</si>
  <si>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</si>
  <si>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</si>
  <si>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</si>
  <si>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</si>
  <si>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</si>
  <si>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</si>
  <si>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</si>
  <si>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</si>
  <si>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</si>
  <si>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</si>
  <si>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</si>
  <si>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</si>
  <si>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</si>
  <si>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</si>
  <si>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</si>
  <si>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</si>
  <si>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</si>
  <si>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</si>
  <si>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</si>
  <si>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</si>
  <si>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</si>
  <si>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</si>
  <si>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</si>
  <si>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</si>
  <si>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</si>
  <si>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</si>
  <si>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</si>
  <si>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</si>
  <si>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</si>
  <si>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</si>
  <si>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</si>
  <si>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</si>
  <si>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</si>
  <si>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</si>
  <si>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</si>
  <si>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</si>
  <si>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</si>
  <si>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</si>
  <si>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</si>
  <si>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</si>
  <si>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</si>
  <si>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</si>
  <si>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</si>
  <si>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</si>
  <si>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</si>
  <si>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</si>
  <si>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</si>
  <si>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</si>
  <si>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</si>
  <si>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</si>
  <si>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</si>
  <si>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</si>
  <si>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</si>
  <si>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</si>
  <si>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</si>
  <si>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</si>
  <si>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</si>
  <si>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</si>
  <si>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</si>
  <si>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</si>
  <si>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</si>
  <si>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</si>
  <si>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</si>
  <si>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</si>
  <si>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</si>
  <si>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</si>
  <si>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</si>
  <si>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</si>
  <si>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</si>
  <si>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</si>
  <si>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</si>
  <si>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</si>
  <si>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</si>
  <si>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</si>
  <si>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</si>
  <si>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</si>
  <si>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</si>
  <si>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</si>
  <si>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</si>
  <si>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</si>
  <si>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</si>
  <si>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</si>
  <si>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</si>
  <si>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</si>
  <si>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</si>
  <si>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</si>
  <si>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</si>
  <si>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</si>
  <si>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</si>
  <si>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</si>
  <si>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</si>
  <si>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</si>
  <si>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</si>
  <si>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</si>
  <si>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</si>
  <si>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</si>
  <si>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</si>
  <si>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</si>
  <si>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</si>
  <si>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</si>
  <si>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</si>
  <si>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</si>
  <si>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</si>
  <si>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</si>
  <si>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</si>
  <si>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</si>
  <si>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</si>
  <si>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</si>
  <si>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</si>
  <si>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</si>
  <si>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</si>
  <si>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</si>
  <si>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</si>
  <si>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</si>
  <si>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</si>
  <si>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</si>
  <si>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</si>
  <si>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</si>
  <si>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</si>
  <si>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</si>
  <si>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</si>
  <si>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</si>
  <si>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</si>
  <si>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</si>
  <si>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</si>
  <si>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</si>
  <si>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</si>
  <si>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</si>
  <si>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</si>
  <si>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</si>
  <si>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</si>
  <si>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</si>
  <si>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</si>
  <si>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</si>
  <si>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</si>
  <si>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</si>
  <si>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</si>
  <si>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</si>
  <si>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</si>
  <si>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</si>
  <si>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</si>
  <si>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</si>
  <si>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</si>
  <si>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</si>
  <si>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</si>
  <si>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</si>
  <si>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</si>
  <si>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</si>
  <si>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</si>
  <si>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</si>
  <si>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</si>
  <si>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</si>
  <si>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</si>
  <si>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</si>
  <si>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</si>
  <si>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</si>
  <si>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</si>
  <si>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</si>
  <si>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</si>
  <si>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</si>
  <si>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</si>
  <si>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</si>
  <si>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</si>
  <si>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</si>
  <si>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</si>
  <si>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</si>
  <si>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</si>
  <si>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</si>
  <si>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</si>
  <si>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</si>
  <si>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</si>
  <si>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</si>
  <si>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</si>
  <si>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</si>
  <si>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</si>
  <si>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</si>
  <si>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</si>
  <si>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</si>
  <si>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</si>
  <si>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</si>
  <si>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</si>
  <si>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</si>
  <si>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</si>
  <si>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</si>
  <si>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</si>
  <si>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</si>
  <si>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</si>
  <si>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</si>
  <si>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</si>
  <si>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</si>
  <si>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</si>
  <si>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</si>
  <si>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</si>
  <si>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</si>
  <si>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</si>
  <si>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</si>
  <si>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</si>
  <si>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</si>
  <si>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</si>
  <si>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</si>
  <si>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</si>
  <si>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</si>
  <si>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</si>
  <si>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</si>
  <si>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</si>
  <si>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</si>
  <si>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</si>
  <si>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</si>
  <si>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</si>
  <si>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</si>
  <si>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</si>
  <si>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</si>
  <si>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</si>
  <si>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</si>
  <si>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</si>
  <si>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</si>
  <si>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</si>
  <si>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</si>
  <si>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</si>
  <si>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</si>
  <si>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</si>
  <si>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</si>
  <si>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</si>
  <si>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</si>
  <si>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</si>
  <si>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</si>
  <si>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</si>
  <si>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</si>
  <si>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</si>
  <si>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</si>
  <si>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</si>
  <si>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</si>
  <si>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</si>
  <si>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</si>
  <si>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</si>
  <si>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</si>
  <si>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</si>
  <si>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</si>
  <si>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</si>
  <si>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</si>
  <si>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</si>
  <si>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</si>
  <si>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</si>
  <si>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</si>
  <si>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</si>
  <si>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</si>
  <si>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</si>
  <si>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</si>
  <si>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</si>
  <si>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</si>
  <si>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</si>
  <si>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</si>
  <si>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</si>
  <si>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</si>
  <si>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</si>
  <si>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</si>
  <si>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</si>
  <si>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</si>
  <si>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</si>
  <si>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</si>
  <si>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</si>
  <si>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</si>
  <si>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</si>
  <si>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</si>
  <si>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</si>
  <si>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</si>
  <si>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</si>
  <si>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</si>
  <si>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</si>
  <si>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</si>
  <si>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</si>
  <si>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</si>
  <si>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</si>
  <si>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</si>
  <si>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</si>
  <si>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</si>
  <si>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</si>
  <si>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</si>
  <si>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</si>
  <si>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</si>
  <si>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</si>
  <si>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</si>
  <si>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</si>
  <si>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</si>
  <si>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</si>
  <si>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</si>
  <si>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</si>
  <si>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</si>
  <si>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</si>
  <si>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</si>
  <si>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</si>
  <si>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</si>
  <si>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</si>
  <si>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</si>
  <si>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</si>
  <si>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</si>
  <si>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</si>
  <si>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</si>
  <si>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</si>
  <si>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</si>
  <si>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</si>
  <si>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</si>
  <si>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</si>
  <si>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</si>
  <si>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</si>
  <si>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</si>
  <si>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</si>
  <si>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</si>
  <si>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</si>
  <si>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</si>
  <si>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</si>
  <si>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</si>
  <si>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</si>
  <si>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</si>
  <si>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</si>
  <si>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</si>
  <si>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</si>
  <si>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</si>
  <si>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</si>
  <si>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</si>
  <si>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</si>
  <si>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</si>
  <si>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</si>
  <si>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</si>
  <si>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</si>
  <si>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</si>
  <si>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</si>
  <si>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</si>
  <si>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</si>
  <si>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</si>
  <si>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</si>
  <si>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</si>
  <si>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</si>
  <si>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</si>
  <si>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</si>
  <si>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</si>
  <si>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</si>
  <si>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</si>
  <si>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</si>
  <si>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</si>
  <si>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</si>
  <si>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</si>
  <si>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</si>
  <si>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</si>
  <si>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</si>
  <si>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</si>
  <si>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</si>
  <si>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</si>
  <si>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</si>
  <si>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</si>
  <si>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</si>
  <si>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</si>
  <si>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</si>
  <si>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</si>
  <si>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</si>
  <si>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</si>
  <si>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</si>
  <si>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</si>
  <si>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</si>
  <si>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</si>
  <si>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</si>
  <si>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</si>
  <si>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</si>
  <si>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</si>
  <si>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</si>
  <si>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</si>
  <si>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</si>
  <si>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</si>
  <si>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</si>
  <si>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</si>
  <si>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</si>
  <si>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</si>
  <si>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</si>
  <si>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</si>
  <si>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</si>
  <si>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</si>
  <si>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</si>
  <si>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</si>
  <si>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</si>
  <si>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</si>
  <si>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</si>
  <si>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</si>
  <si>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</si>
  <si>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</si>
  <si>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</si>
  <si>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</si>
  <si>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</si>
  <si>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</si>
  <si>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</si>
  <si>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</si>
  <si>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</si>
  <si>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</si>
  <si>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</si>
  <si>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</si>
  <si>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</si>
  <si>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</si>
  <si>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</si>
  <si>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</si>
  <si>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</si>
  <si>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</si>
  <si>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</si>
  <si>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</si>
  <si>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</si>
  <si>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</si>
  <si>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</si>
  <si>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</si>
  <si>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</si>
  <si>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</si>
  <si>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</si>
  <si>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</si>
  <si>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</si>
  <si>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</si>
  <si>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</si>
  <si>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</si>
  <si>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</si>
  <si>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</si>
  <si>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</si>
  <si>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</si>
  <si>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</si>
  <si>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</si>
  <si>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</si>
  <si>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</si>
  <si>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</si>
  <si>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</si>
  <si>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</si>
  <si>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</si>
  <si>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</si>
  <si>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</si>
  <si>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</si>
  <si>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</si>
  <si>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</si>
  <si>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</si>
  <si>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</si>
  <si>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</si>
  <si>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</si>
  <si>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</si>
  <si>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</si>
  <si>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</si>
  <si>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</si>
  <si>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</si>
  <si>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</si>
  <si>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</si>
  <si>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</si>
  <si>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</si>
  <si>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</si>
  <si>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</si>
  <si>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</si>
  <si>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</si>
  <si>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</si>
  <si>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</si>
  <si>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</si>
  <si>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</si>
  <si>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</si>
  <si>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</si>
  <si>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</si>
  <si>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</si>
  <si>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</si>
  <si>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</si>
  <si>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</si>
  <si>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</si>
  <si>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</si>
  <si>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</si>
  <si>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</si>
  <si>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</si>
  <si>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</si>
  <si>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</si>
  <si>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</si>
  <si>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</si>
  <si>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</si>
  <si>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</si>
  <si>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</si>
  <si>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</si>
  <si>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</si>
  <si>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</si>
  <si>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</si>
  <si>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</si>
  <si>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</si>
  <si>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</si>
  <si>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</si>
  <si>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</si>
  <si>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</si>
  <si>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</si>
  <si>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</si>
  <si>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</si>
  <si>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</si>
  <si>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</si>
  <si>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</si>
  <si>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</si>
  <si>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</si>
  <si>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</si>
  <si>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</si>
  <si>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</si>
  <si>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</si>
  <si>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</si>
  <si>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</si>
  <si>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</si>
  <si>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</si>
  <si>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</si>
  <si>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</si>
  <si>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</si>
  <si>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</si>
  <si>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</si>
  <si>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</si>
  <si>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</si>
  <si>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</si>
  <si>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</si>
  <si>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</si>
  <si>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</si>
  <si>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</si>
  <si>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</si>
  <si>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</si>
  <si>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</si>
  <si>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</si>
  <si>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</si>
  <si>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</si>
  <si>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</si>
  <si>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</si>
  <si>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</si>
  <si>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</si>
  <si>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</si>
  <si>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</si>
  <si>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</si>
  <si>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</si>
  <si>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</si>
  <si>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</si>
  <si>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</si>
  <si>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</si>
  <si>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</si>
  <si>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</si>
  <si>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</si>
  <si>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</si>
  <si>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</si>
  <si>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</si>
  <si>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</si>
  <si>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</si>
  <si>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</si>
  <si>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</si>
  <si>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</si>
  <si>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</si>
  <si>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</si>
  <si>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</si>
  <si>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</si>
  <si>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</si>
  <si>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</si>
  <si>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</si>
  <si>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</si>
  <si>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</si>
  <si>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</si>
  <si>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</si>
  <si>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</si>
  <si>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</si>
  <si>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</si>
  <si>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</si>
  <si>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</si>
  <si>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</si>
  <si>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</si>
  <si>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</si>
  <si>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</si>
  <si>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</si>
  <si>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</si>
  <si>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</si>
  <si>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</si>
  <si>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</si>
  <si>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</si>
  <si>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</si>
  <si>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</si>
  <si>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</si>
  <si>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</si>
  <si>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</si>
  <si>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</si>
  <si>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</si>
  <si>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</si>
  <si>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</si>
  <si>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</si>
  <si>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</si>
  <si>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</si>
  <si>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</si>
  <si>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</si>
  <si>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</si>
  <si>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</si>
  <si>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</si>
  <si>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</si>
  <si>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</si>
  <si>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</si>
  <si>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</si>
  <si>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</si>
  <si>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</si>
  <si>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</si>
  <si>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</si>
  <si>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</si>
  <si>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</si>
  <si>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</si>
  <si>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</si>
  <si>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</si>
  <si>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</si>
  <si>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</si>
  <si>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</si>
  <si>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</si>
  <si>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</si>
  <si>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</si>
  <si>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</si>
  <si>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</si>
  <si>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</si>
  <si>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</si>
  <si>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</si>
  <si>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</si>
  <si>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</si>
  <si>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</si>
  <si>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</si>
  <si>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</si>
  <si>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</si>
  <si>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</si>
  <si>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</si>
  <si>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</si>
  <si>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</si>
  <si>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</si>
  <si>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</si>
  <si>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</si>
  <si>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</si>
  <si>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</si>
  <si>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</si>
  <si>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</si>
  <si>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</si>
  <si>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</si>
  <si>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</si>
  <si>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</si>
  <si>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</si>
  <si>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</si>
  <si>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</si>
  <si>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</si>
  <si>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</si>
  <si>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</si>
  <si>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</si>
  <si>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</si>
  <si>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</si>
  <si>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</si>
  <si>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</si>
  <si>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</si>
  <si>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</si>
  <si>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</si>
  <si>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</si>
  <si>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</si>
  <si>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</si>
  <si>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</si>
  <si>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</si>
  <si>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</si>
  <si>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</si>
  <si>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</si>
  <si>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</si>
  <si>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</si>
  <si>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</si>
  <si>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</si>
  <si>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</si>
  <si>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</si>
  <si>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</si>
  <si>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</si>
  <si>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</si>
  <si>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</si>
  <si>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</si>
  <si>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</si>
  <si>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</si>
  <si>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</si>
  <si>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</si>
  <si>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</si>
  <si>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</si>
  <si>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</si>
  <si>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</si>
  <si>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</si>
  <si>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</si>
  <si>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</si>
  <si>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</si>
  <si>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</si>
  <si>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</si>
  <si>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</si>
  <si>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</si>
  <si>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</si>
  <si>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</si>
  <si>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</si>
  <si>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</si>
  <si>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</si>
  <si>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</si>
  <si>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</si>
  <si>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</si>
  <si>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</si>
  <si>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</si>
  <si>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</si>
  <si>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</si>
  <si>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</si>
  <si>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</si>
  <si>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</si>
  <si>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</si>
  <si>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</si>
  <si>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</si>
  <si>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</si>
  <si>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</si>
  <si>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</si>
  <si>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</si>
  <si>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</si>
  <si>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</si>
  <si>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</si>
  <si>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</si>
  <si>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</si>
  <si>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</si>
  <si>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</si>
  <si>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</si>
  <si>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</si>
  <si>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</si>
  <si>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</si>
  <si>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</si>
  <si>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</si>
  <si>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</si>
  <si>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</si>
  <si>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</si>
  <si>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</si>
  <si>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</si>
  <si>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</si>
  <si>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</si>
  <si>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</si>
  <si>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</si>
  <si>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</si>
  <si>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</si>
  <si>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</si>
  <si>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</si>
  <si>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</si>
  <si>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</si>
  <si>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</si>
  <si>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</si>
  <si>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</si>
  <si>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</si>
  <si>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</si>
  <si>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</si>
  <si>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</si>
  <si>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</si>
  <si>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</si>
  <si>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</si>
  <si>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</si>
  <si>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</si>
  <si>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</si>
  <si>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</si>
  <si>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</si>
  <si>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</si>
  <si>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</si>
  <si>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</si>
  <si>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</si>
  <si>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</si>
  <si>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</si>
  <si>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</si>
  <si>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</si>
  <si>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</si>
  <si>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</si>
  <si>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</si>
  <si>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</si>
  <si>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</si>
  <si>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</si>
  <si>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</si>
  <si>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</si>
  <si>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</si>
  <si>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</si>
  <si>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</si>
  <si>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</si>
  <si>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</si>
  <si>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</si>
  <si>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</si>
  <si>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</si>
  <si>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</si>
  <si>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</si>
  <si>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</si>
  <si>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</si>
  <si>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</si>
  <si>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</si>
  <si>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</si>
  <si>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</si>
  <si>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</si>
  <si>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</si>
  <si>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</si>
  <si>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</si>
  <si>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</si>
  <si>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</si>
  <si>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</si>
  <si>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</si>
  <si>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</si>
  <si>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</si>
  <si>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</si>
  <si>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</si>
  <si>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</si>
  <si>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</si>
  <si>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</si>
  <si>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</si>
  <si>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</si>
  <si>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</si>
  <si>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</si>
  <si>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</si>
  <si>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</si>
  <si>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</si>
  <si>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</si>
  <si>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</si>
  <si>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</si>
  <si>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</si>
  <si>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</si>
  <si>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</si>
  <si>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</si>
  <si>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</si>
  <si>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</si>
  <si>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</si>
  <si>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</si>
  <si>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</si>
  <si>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</si>
  <si>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</si>
  <si>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</si>
  <si>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</si>
  <si>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</si>
  <si>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</si>
  <si>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</si>
  <si>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</si>
  <si>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</si>
  <si>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</si>
  <si>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</si>
  <si>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</si>
  <si>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</si>
  <si>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</si>
  <si>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</si>
  <si>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</si>
  <si>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</si>
  <si>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</si>
  <si>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</si>
  <si>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</si>
  <si>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</si>
  <si>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</si>
  <si>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</si>
  <si>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</si>
  <si>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</si>
  <si>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</si>
  <si>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</si>
  <si>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</si>
  <si>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</si>
  <si>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</si>
  <si>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</si>
  <si>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</si>
  <si>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</si>
  <si>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</si>
  <si>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</si>
  <si>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</si>
  <si>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</si>
  <si>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</si>
  <si>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</si>
  <si>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</si>
  <si>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</si>
  <si>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</si>
  <si>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</si>
  <si>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</si>
  <si>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</si>
  <si>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</si>
  <si>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</si>
  <si>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</si>
  <si>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</si>
  <si>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</si>
  <si>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</si>
  <si>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</si>
  <si>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</si>
  <si>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</si>
  <si>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</si>
  <si>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</si>
  <si>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</si>
  <si>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</si>
  <si>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</si>
  <si>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</si>
  <si>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</si>
  <si>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</si>
  <si>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</si>
  <si>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</si>
  <si>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</si>
  <si>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</si>
  <si>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</si>
  <si>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</si>
  <si>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</si>
  <si>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</si>
  <si>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</si>
  <si>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</si>
  <si>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</si>
  <si>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</si>
  <si>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</si>
  <si>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</si>
  <si>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</si>
  <si>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</si>
  <si>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</si>
  <si>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</si>
  <si>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</si>
  <si>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</si>
  <si>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</si>
  <si>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</si>
  <si>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</si>
  <si>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</si>
  <si>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</si>
  <si>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</si>
  <si>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</si>
  <si>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</si>
  <si>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</si>
  <si>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</si>
  <si>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</si>
  <si>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</si>
  <si>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</si>
  <si>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</si>
  <si>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</si>
  <si>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</si>
  <si>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</si>
  <si>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</si>
  <si>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</si>
  <si>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</si>
  <si>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</si>
  <si>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</si>
  <si>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</si>
  <si>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</si>
  <si>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</si>
  <si>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</si>
  <si>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</si>
  <si>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</si>
  <si>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</si>
  <si>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</si>
  <si>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</si>
  <si>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</si>
  <si>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</si>
  <si>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</si>
  <si>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</si>
  <si>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</si>
  <si>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</si>
  <si>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</si>
  <si>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</si>
  <si>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</si>
  <si>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</si>
  <si>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</si>
  <si>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</si>
  <si>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</si>
  <si>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</si>
  <si>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</si>
  <si>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</si>
  <si>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</si>
  <si>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</si>
  <si>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</si>
  <si>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</si>
  <si>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</si>
  <si>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</si>
  <si>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</si>
  <si>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</si>
  <si>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</si>
  <si>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</si>
  <si>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</si>
  <si>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</si>
  <si>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</si>
  <si>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</si>
  <si>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</si>
  <si>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</si>
  <si>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</si>
  <si>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</si>
  <si>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</si>
  <si>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</si>
  <si>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</si>
  <si>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</si>
  <si>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</si>
  <si>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</si>
  <si>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</si>
  <si>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</si>
  <si>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</si>
  <si>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</si>
  <si>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</si>
  <si>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</si>
  <si>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</si>
  <si>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</si>
  <si>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</si>
  <si>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</si>
  <si>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</si>
  <si>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</si>
  <si>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</si>
  <si>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</si>
  <si>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</si>
  <si>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</si>
  <si>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</si>
  <si>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</si>
  <si>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</si>
  <si>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</si>
  <si>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</si>
  <si>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</si>
  <si>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</si>
  <si>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</si>
  <si>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</si>
  <si>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</si>
  <si>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</si>
  <si>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</si>
  <si>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</si>
  <si>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</si>
  <si>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</si>
  <si>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</si>
  <si>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</si>
  <si>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</si>
  <si>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</si>
  <si>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</si>
  <si>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</si>
  <si>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</si>
  <si>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</si>
  <si>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</si>
  <si>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</si>
  <si>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</si>
  <si>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</si>
  <si>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</si>
  <si>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</si>
  <si>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</si>
  <si>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</si>
  <si>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</si>
  <si>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</si>
  <si>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</si>
  <si>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</si>
  <si>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</si>
  <si>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</si>
  <si>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</si>
  <si>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</si>
  <si>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</si>
  <si>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</si>
  <si>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</si>
  <si>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</si>
  <si>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</si>
  <si>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</si>
  <si>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</si>
  <si>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</si>
  <si>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</si>
  <si>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</si>
  <si>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</si>
  <si>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</si>
  <si>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</si>
  <si>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</si>
  <si>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</si>
  <si>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</si>
  <si>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</si>
  <si>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</si>
  <si>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</si>
  <si>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</si>
  <si>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</si>
  <si>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</si>
  <si>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</si>
  <si>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</si>
  <si>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</si>
  <si>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</si>
  <si>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</si>
  <si>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</si>
  <si>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</si>
  <si>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</si>
  <si>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</si>
  <si>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</si>
  <si>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</si>
  <si>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</si>
  <si>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</si>
  <si>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</si>
  <si>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</si>
  <si>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</si>
  <si>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</si>
  <si>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</si>
  <si>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</si>
  <si>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</si>
  <si>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</si>
  <si>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</si>
  <si>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</si>
  <si>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</si>
  <si>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</si>
  <si>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</si>
  <si>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</si>
  <si>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</si>
  <si>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</si>
  <si>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</si>
  <si>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</si>
  <si>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</si>
  <si>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</si>
  <si>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</si>
  <si>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</si>
  <si>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</si>
  <si>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</si>
  <si>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</si>
  <si>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</si>
  <si>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</si>
  <si>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</si>
  <si>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</si>
  <si>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</si>
  <si>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</si>
  <si>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</si>
  <si>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</si>
  <si>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</si>
  <si>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</si>
  <si>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</si>
  <si>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</si>
  <si>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</si>
  <si>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</si>
  <si>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</si>
  <si>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</si>
  <si>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</si>
  <si>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</si>
  <si>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</si>
  <si>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</si>
  <si>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</si>
  <si>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</si>
  <si>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</si>
  <si>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</si>
  <si>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</si>
  <si>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</si>
  <si>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</si>
  <si>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</si>
  <si>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</si>
  <si>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</si>
  <si>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</si>
  <si>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</si>
  <si>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</si>
  <si>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</si>
  <si>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</si>
  <si>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</si>
  <si>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</si>
  <si>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</si>
  <si>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</si>
  <si>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</si>
  <si>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</si>
  <si>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</si>
  <si>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</si>
  <si>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</si>
  <si>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</si>
  <si>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</si>
  <si>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</si>
  <si>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</si>
  <si>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</si>
  <si>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</si>
  <si>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</si>
  <si>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</si>
  <si>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</si>
  <si>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</si>
  <si>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</si>
  <si>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</si>
  <si>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</si>
  <si>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</si>
  <si>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</si>
  <si>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</si>
  <si>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</si>
  <si>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</si>
  <si>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</si>
  <si>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</si>
  <si>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</si>
  <si>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</si>
  <si>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</si>
  <si>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</si>
  <si>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</si>
  <si>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</si>
  <si>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</si>
  <si>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</si>
  <si>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</si>
  <si>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</si>
  <si>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</si>
  <si>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</si>
  <si>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</si>
  <si>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</si>
  <si>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</si>
  <si>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</si>
  <si>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</si>
  <si>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</si>
  <si>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</si>
  <si>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</si>
  <si>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</si>
  <si>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</si>
  <si>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</si>
  <si>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</si>
  <si>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</si>
  <si>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</si>
  <si>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</si>
  <si>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</si>
  <si>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</si>
  <si>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</si>
  <si>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</si>
  <si>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</si>
  <si>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</si>
  <si>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</si>
  <si>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</si>
  <si>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</si>
  <si>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</si>
  <si>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</si>
  <si>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</si>
  <si>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</si>
  <si>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</si>
  <si>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</si>
  <si>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</si>
  <si>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</si>
  <si>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</si>
  <si>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</si>
  <si>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</si>
  <si>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</si>
  <si>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</si>
  <si>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</si>
  <si>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</si>
  <si>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</si>
  <si>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</si>
  <si>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</si>
  <si>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</si>
  <si>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</si>
  <si>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</si>
  <si>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</si>
  <si>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</si>
  <si>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</si>
  <si>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</si>
  <si>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</si>
  <si>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</si>
  <si>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</si>
  <si>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</si>
  <si>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</si>
  <si>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</si>
  <si>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</si>
  <si>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</si>
  <si>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</si>
  <si>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</si>
  <si>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</si>
  <si>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</si>
  <si>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</si>
  <si>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</si>
  <si>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</si>
  <si>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</si>
  <si>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</si>
  <si>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</si>
  <si>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</si>
  <si>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</si>
  <si>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</si>
  <si>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</si>
  <si>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</si>
  <si>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</si>
  <si>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</si>
  <si>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</si>
  <si>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</si>
  <si>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</si>
  <si>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</si>
  <si>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</si>
  <si>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</si>
  <si>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</si>
  <si>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</si>
  <si>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</si>
  <si>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</si>
  <si>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</si>
  <si>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</si>
  <si>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</si>
  <si>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</si>
  <si>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</si>
  <si>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</si>
  <si>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</si>
  <si>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</si>
  <si>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</si>
  <si>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</si>
  <si>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</si>
  <si>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</si>
  <si>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</si>
  <si>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</si>
  <si>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</si>
  <si>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</si>
  <si>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</si>
  <si>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</si>
  <si>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</si>
  <si>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</si>
  <si>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</si>
  <si>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</si>
  <si>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</si>
  <si>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</si>
  <si>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</si>
  <si>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</si>
  <si>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</si>
  <si>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</si>
  <si>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</si>
  <si>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</si>
  <si>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</si>
  <si>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</si>
  <si>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</si>
  <si>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</si>
  <si>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</si>
  <si>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</si>
  <si>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</si>
  <si>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</si>
  <si>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</si>
  <si>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</si>
  <si>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</si>
  <si>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</si>
  <si>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</si>
  <si>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</si>
  <si>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</si>
  <si>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</si>
  <si>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</si>
  <si>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</si>
  <si>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</si>
  <si>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</si>
  <si>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</si>
  <si>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</si>
  <si>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</si>
  <si>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</si>
  <si>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</si>
  <si>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</si>
  <si>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</si>
  <si>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</si>
  <si>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</si>
  <si>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</si>
  <si>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</si>
  <si>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</si>
  <si>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</si>
  <si>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</si>
  <si>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</si>
  <si>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</si>
  <si>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</si>
  <si>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</si>
  <si>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</si>
  <si>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</si>
  <si>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</si>
  <si>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</si>
  <si>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</si>
  <si>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</si>
  <si>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</si>
  <si>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</si>
  <si>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</si>
  <si>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</si>
  <si>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</si>
  <si>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</si>
  <si>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</si>
  <si>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</si>
  <si>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</si>
  <si>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</si>
  <si>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</si>
  <si>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</si>
  <si>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</si>
  <si>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</si>
  <si>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</si>
  <si>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</si>
  <si>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</si>
  <si>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</si>
  <si>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</si>
  <si>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</si>
  <si>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</si>
  <si>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</si>
  <si>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</si>
  <si>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</si>
  <si>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</si>
  <si>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</si>
  <si>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</si>
  <si>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</si>
  <si>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</si>
  <si>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</si>
  <si>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</si>
  <si>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</si>
  <si>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</si>
  <si>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</si>
  <si>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</si>
  <si>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</si>
  <si>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</si>
  <si>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</si>
  <si>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</si>
  <si>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</si>
  <si>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</si>
  <si>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</si>
  <si>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</si>
  <si>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</si>
  <si>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</si>
  <si>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</si>
  <si>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</si>
  <si>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</si>
  <si>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</si>
  <si>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</si>
  <si>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</si>
  <si>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</si>
  <si>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</si>
  <si>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</si>
  <si>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</si>
  <si>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</si>
  <si>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</si>
  <si>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</si>
  <si>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</si>
  <si>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</si>
  <si>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</si>
  <si>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</si>
  <si>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</si>
  <si>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</si>
  <si>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</si>
  <si>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</si>
  <si>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</si>
  <si>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</si>
  <si>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</si>
  <si>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</si>
  <si>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</si>
  <si>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</si>
  <si>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</si>
  <si>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</si>
  <si>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</si>
  <si>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</si>
  <si>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</si>
  <si>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</si>
  <si>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</si>
  <si>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</si>
  <si>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</si>
  <si>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</si>
  <si>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</si>
  <si>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</si>
  <si>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</si>
  <si>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</si>
  <si>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</si>
  <si>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</si>
  <si>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</si>
  <si>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</si>
  <si>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</si>
  <si>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</si>
  <si>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</si>
  <si>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</si>
  <si>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</si>
  <si>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</si>
  <si>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</si>
  <si>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</si>
  <si>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</si>
  <si>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</si>
  <si>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</si>
  <si>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</si>
  <si>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</si>
  <si>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</si>
  <si>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</si>
  <si>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</si>
  <si>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</si>
  <si>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</si>
  <si>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</si>
  <si>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</si>
  <si>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</si>
  <si>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</si>
  <si>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</si>
  <si>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</si>
  <si>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</si>
  <si>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</si>
  <si>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</si>
  <si>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</si>
  <si>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</si>
  <si>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</si>
  <si>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</si>
  <si>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</si>
  <si>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</si>
  <si>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</si>
  <si>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</si>
  <si>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</si>
  <si>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</si>
  <si>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</si>
  <si>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</si>
  <si>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</si>
  <si>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</si>
  <si>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</si>
  <si>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</si>
  <si>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</si>
  <si>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</si>
  <si>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</si>
  <si>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</si>
  <si>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</si>
  <si>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</si>
  <si>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</si>
  <si>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</si>
  <si>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</si>
  <si>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</si>
  <si>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</si>
  <si>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</si>
  <si>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</si>
  <si>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</si>
  <si>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</si>
  <si>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</si>
  <si>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</si>
  <si>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</si>
  <si>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</si>
  <si>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</si>
  <si>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</si>
  <si>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</si>
  <si>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</si>
  <si>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</si>
  <si>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</si>
  <si>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</si>
  <si>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</si>
  <si>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</si>
  <si>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</si>
  <si>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</si>
  <si>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</si>
  <si>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</si>
  <si>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</si>
  <si>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</si>
  <si>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</si>
  <si>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</si>
  <si>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</si>
  <si>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</si>
  <si>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</si>
  <si>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</si>
  <si>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</si>
  <si>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</si>
  <si>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</si>
  <si>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</si>
  <si>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</si>
  <si>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</si>
  <si>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</si>
  <si>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</si>
  <si>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</si>
  <si>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</si>
  <si>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</si>
  <si>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</si>
  <si>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</si>
  <si>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</si>
  <si>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</si>
  <si>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</si>
  <si>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</si>
  <si>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</si>
  <si>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</si>
  <si>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</si>
  <si>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</si>
  <si>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</si>
  <si>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</si>
  <si>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</si>
  <si>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</si>
  <si>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</si>
  <si>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</si>
  <si>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</si>
  <si>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</si>
  <si>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</si>
  <si>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</si>
  <si>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</si>
  <si>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</si>
  <si>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</si>
  <si>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</si>
  <si>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</si>
  <si>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</si>
  <si>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</si>
  <si>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</si>
  <si>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</si>
  <si>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</si>
  <si>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</si>
  <si>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</si>
  <si>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</si>
  <si>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</si>
  <si>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</si>
  <si>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</si>
  <si>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</si>
  <si>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</si>
  <si>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</si>
  <si>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</si>
  <si>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</si>
  <si>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</si>
  <si>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</si>
  <si>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</si>
  <si>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</si>
  <si>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</si>
  <si>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</si>
  <si>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</si>
  <si>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</si>
  <si>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</si>
  <si>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</si>
  <si>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</si>
  <si>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</si>
  <si>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</si>
  <si>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</si>
  <si>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</si>
  <si>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</si>
  <si>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</si>
  <si>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</si>
  <si>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</si>
  <si>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</si>
  <si>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</si>
  <si>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</si>
  <si>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</si>
  <si>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</si>
  <si>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</si>
  <si>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</si>
  <si>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</si>
  <si>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</si>
  <si>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</si>
  <si>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</si>
  <si>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</si>
  <si>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</si>
  <si>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</si>
  <si>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</si>
  <si>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</si>
  <si>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</si>
  <si>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</si>
  <si>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</si>
  <si>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</si>
  <si>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</si>
  <si>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</si>
  <si>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</si>
  <si>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</si>
  <si>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</si>
  <si>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</si>
  <si>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</si>
  <si>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</si>
  <si>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</si>
  <si>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</si>
  <si>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</si>
  <si>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</si>
  <si>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</si>
  <si>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</si>
  <si>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</si>
  <si>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</si>
  <si>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</si>
  <si>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</si>
  <si>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</si>
  <si>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</si>
  <si>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</si>
  <si>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</si>
  <si>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</si>
  <si>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</si>
  <si>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</si>
  <si>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</si>
  <si>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</si>
  <si>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</si>
  <si>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</si>
  <si>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</si>
  <si>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</si>
  <si>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</si>
  <si>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</si>
  <si>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</si>
  <si>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</si>
  <si>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</si>
  <si>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</si>
  <si>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</si>
  <si>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</si>
  <si>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</si>
  <si>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</si>
  <si>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</si>
  <si>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</si>
  <si>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</si>
  <si>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</si>
  <si>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</si>
  <si>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</si>
  <si>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</si>
  <si>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</si>
  <si>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</si>
  <si>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</si>
  <si>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</si>
  <si>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</si>
  <si>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</si>
  <si>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</si>
  <si>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</si>
  <si>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</si>
  <si>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</si>
  <si>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</si>
  <si>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</si>
  <si>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</si>
  <si>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</si>
  <si>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</si>
  <si>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</si>
  <si>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</si>
  <si>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</si>
  <si>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</si>
  <si>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</si>
  <si>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</si>
  <si>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</si>
  <si>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</si>
  <si>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</si>
  <si>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</si>
  <si>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</si>
  <si>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</si>
  <si>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</si>
  <si>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</si>
  <si>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</si>
  <si>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</si>
  <si>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</si>
  <si>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</si>
  <si>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</si>
  <si>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</si>
  <si>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</si>
  <si>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</si>
  <si>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</si>
  <si>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</si>
  <si>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</si>
  <si>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</si>
  <si>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</si>
  <si>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</si>
  <si>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</si>
  <si>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</si>
  <si>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</si>
  <si>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</si>
  <si>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</si>
  <si>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</si>
  <si>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</si>
  <si>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</si>
  <si>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</si>
  <si>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</si>
  <si>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</si>
  <si>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</si>
  <si>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</si>
  <si>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</si>
  <si>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</si>
  <si>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</si>
  <si>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</si>
  <si>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</si>
  <si>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</si>
  <si>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</si>
  <si>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</si>
  <si>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</si>
  <si>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</si>
  <si>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</si>
  <si>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</si>
  <si>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</si>
  <si>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</si>
  <si>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</si>
  <si>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</si>
  <si>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</si>
  <si>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</si>
  <si>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</si>
  <si>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</si>
  <si>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</si>
  <si>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</si>
  <si>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</si>
  <si>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</si>
  <si>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</si>
  <si>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</si>
  <si>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</si>
  <si>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</si>
  <si>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</si>
  <si>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</si>
  <si>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</si>
  <si>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</si>
  <si>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</si>
  <si>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</si>
  <si>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</si>
  <si>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</si>
  <si>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</si>
  <si>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</si>
  <si>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</si>
  <si>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</si>
  <si>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</si>
  <si>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</si>
  <si>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</si>
  <si>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</si>
  <si>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</si>
  <si>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</si>
  <si>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</si>
  <si>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</si>
  <si>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</si>
  <si>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</si>
  <si>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</si>
  <si>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</si>
  <si>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</si>
  <si>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</si>
  <si>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</si>
  <si>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</si>
  <si>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</si>
  <si>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</si>
  <si>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</si>
  <si>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</si>
  <si>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</si>
  <si>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</si>
  <si>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</si>
  <si>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</si>
  <si>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</si>
  <si>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</si>
  <si>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</si>
  <si>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</si>
  <si>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</si>
  <si>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</si>
  <si>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</si>
  <si>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</si>
  <si>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</si>
  <si>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</si>
  <si>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</si>
  <si>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</si>
  <si>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</si>
  <si>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</si>
  <si>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</si>
  <si>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</si>
  <si>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</si>
  <si>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</si>
  <si>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</si>
  <si>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</si>
  <si>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</si>
  <si>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</si>
  <si>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</si>
  <si>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</si>
  <si>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</si>
  <si>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</si>
  <si>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</si>
  <si>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</si>
  <si>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</si>
  <si>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</si>
  <si>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</si>
  <si>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</si>
  <si>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</si>
  <si>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</si>
  <si>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</si>
  <si>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</si>
  <si>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</si>
  <si>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</si>
  <si>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</si>
  <si>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</si>
  <si>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</si>
  <si>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</si>
  <si>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</si>
  <si>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</si>
  <si>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</si>
  <si>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</si>
  <si>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</si>
  <si>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</si>
  <si>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</si>
  <si>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</si>
  <si>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</si>
  <si>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</si>
  <si>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</si>
  <si>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</si>
  <si>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</si>
  <si>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</si>
  <si>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</si>
  <si>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</si>
  <si>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</si>
  <si>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</si>
  <si>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</si>
  <si>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</si>
  <si>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</si>
  <si>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</si>
  <si>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</si>
  <si>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</si>
  <si>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</si>
  <si>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</si>
  <si>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</si>
  <si>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</si>
  <si>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</si>
  <si>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</si>
  <si>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</si>
  <si>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</si>
  <si>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</si>
  <si>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</si>
  <si>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</si>
  <si>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</si>
  <si>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</si>
  <si>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</si>
  <si>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</si>
  <si>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</si>
  <si>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</si>
  <si>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</si>
  <si>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</si>
  <si>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</si>
  <si>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</si>
  <si>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</si>
  <si>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</si>
  <si>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</si>
  <si>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</si>
  <si>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</si>
  <si>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</si>
  <si>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</si>
  <si>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</si>
  <si>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</si>
  <si>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</si>
  <si>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</si>
  <si>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</si>
  <si>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</si>
  <si>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</si>
  <si>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</si>
  <si>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</si>
  <si>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</si>
  <si>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</si>
  <si>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</si>
  <si>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</si>
  <si>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</si>
  <si>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</si>
  <si>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</si>
  <si>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</si>
  <si>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</si>
  <si>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</si>
  <si>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</si>
  <si>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</si>
  <si>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</si>
  <si>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</si>
  <si>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</si>
  <si>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</si>
  <si>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</si>
  <si>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</si>
  <si>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</si>
  <si>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</si>
  <si>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</si>
  <si>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</si>
  <si>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</si>
  <si>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</si>
  <si>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</si>
  <si>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</si>
  <si>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</si>
  <si>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</si>
  <si>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</si>
  <si>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</si>
  <si>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</si>
  <si>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</si>
  <si>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</si>
  <si>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</si>
  <si>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</si>
  <si>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</si>
  <si>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</si>
  <si>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</si>
  <si>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</si>
  <si>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</si>
  <si>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</si>
  <si>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</si>
  <si>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</si>
  <si>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</si>
  <si>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</si>
  <si>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</si>
  <si>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</si>
  <si>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</si>
  <si>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</si>
  <si>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</si>
  <si>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</si>
  <si>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</si>
  <si>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</si>
  <si>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</si>
  <si>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</si>
  <si>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</si>
  <si>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</si>
  <si>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</si>
  <si>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</si>
  <si>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</si>
  <si>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</si>
  <si>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</si>
  <si>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</si>
  <si>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</si>
  <si>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</si>
  <si>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</si>
  <si>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</si>
  <si>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</si>
  <si>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</si>
  <si>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</si>
  <si>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</si>
  <si>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</si>
  <si>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</si>
  <si>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</si>
  <si>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</si>
  <si>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</si>
  <si>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</si>
  <si>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</si>
  <si>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</si>
  <si>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</si>
  <si>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</si>
  <si>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</si>
  <si>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</si>
  <si>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</si>
  <si>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</si>
  <si>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</si>
  <si>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</si>
  <si>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</si>
  <si>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</si>
  <si>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</si>
  <si>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</si>
  <si>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</si>
  <si>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</si>
  <si>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</si>
  <si>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</si>
  <si>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</si>
  <si>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</si>
  <si>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</si>
  <si>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</si>
  <si>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</si>
  <si>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</si>
  <si>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</si>
  <si>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</si>
  <si>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</si>
  <si>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</si>
  <si>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</si>
  <si>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</si>
  <si>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</si>
  <si>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</si>
  <si>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</si>
  <si>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</si>
  <si>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</si>
  <si>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</si>
  <si>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</si>
  <si>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</si>
  <si>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</si>
  <si>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</si>
  <si>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</si>
  <si>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</si>
  <si>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</si>
  <si>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</si>
  <si>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</si>
  <si>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</si>
  <si>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</si>
  <si>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</si>
  <si>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</si>
  <si>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</si>
  <si>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</si>
  <si>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</si>
  <si>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</si>
  <si>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</si>
  <si>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</si>
  <si>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</si>
  <si>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</si>
  <si>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</si>
  <si>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</si>
  <si>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</si>
  <si>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</si>
  <si>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</si>
  <si>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</si>
  <si>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</si>
  <si>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</si>
  <si>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</si>
  <si>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</si>
  <si>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</si>
  <si>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</si>
  <si>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</si>
  <si>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</si>
  <si>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</si>
  <si>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</si>
  <si>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</si>
  <si>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</si>
  <si>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</si>
  <si>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</si>
  <si>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</si>
  <si>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</si>
  <si>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</si>
  <si>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</si>
  <si>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</si>
  <si>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</si>
  <si>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</si>
  <si>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</si>
  <si>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</si>
  <si>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</si>
  <si>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</si>
  <si>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</si>
  <si>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</si>
  <si>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</si>
  <si>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</si>
  <si>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</si>
  <si>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</si>
  <si>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</si>
  <si>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</si>
  <si>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</si>
  <si>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</si>
  <si>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</si>
  <si>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</si>
  <si>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</si>
  <si>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</si>
  <si>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</si>
  <si>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</si>
  <si>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</si>
  <si>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</si>
  <si>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</si>
  <si>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</si>
  <si>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</si>
  <si>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</si>
  <si>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</si>
  <si>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</si>
  <si>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</si>
  <si>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</si>
  <si>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</si>
  <si>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</si>
  <si>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</si>
  <si>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</si>
  <si>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</si>
  <si>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</si>
  <si>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</si>
  <si>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</si>
  <si>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</si>
  <si>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</si>
  <si>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</si>
  <si>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</si>
  <si>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</si>
  <si>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</si>
  <si>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</si>
  <si>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</si>
  <si>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</si>
  <si>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</si>
  <si>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</si>
  <si>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</si>
  <si>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</si>
  <si>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</si>
  <si>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</si>
  <si>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</si>
  <si>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</si>
  <si>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</si>
  <si>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</si>
  <si>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</si>
  <si>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</si>
  <si>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</si>
  <si>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</si>
  <si>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</si>
  <si>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</si>
  <si>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</si>
  <si>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</si>
  <si>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</si>
  <si>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</si>
  <si>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</si>
  <si>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</si>
  <si>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</si>
  <si>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</si>
  <si>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</si>
  <si>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</si>
  <si>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</si>
  <si>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</si>
  <si>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</si>
  <si>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</si>
  <si>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</si>
  <si>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</si>
  <si>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</si>
  <si>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</si>
  <si>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</si>
  <si>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</si>
  <si>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</si>
  <si>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</si>
  <si>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</si>
  <si>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</si>
  <si>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</si>
  <si>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</si>
  <si>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</si>
  <si>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</si>
  <si>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</si>
  <si>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</si>
  <si>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</si>
  <si>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</si>
  <si>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</si>
  <si>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</si>
  <si>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</si>
  <si>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</si>
  <si>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</si>
  <si>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</si>
  <si>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</si>
  <si>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</si>
  <si>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</si>
  <si>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</si>
  <si>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</si>
  <si>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</si>
  <si>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</si>
  <si>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</si>
  <si>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</si>
  <si>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</si>
  <si>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</si>
  <si>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</si>
  <si>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</si>
  <si>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</si>
  <si>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</si>
  <si>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</si>
  <si>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</si>
  <si>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</si>
  <si>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</si>
  <si>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</si>
  <si>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</si>
  <si>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</si>
  <si>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</si>
  <si>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</si>
  <si>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</si>
  <si>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</si>
  <si>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</si>
  <si>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</si>
  <si>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</si>
  <si>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</si>
  <si>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</si>
  <si>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</si>
  <si>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</si>
  <si>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</si>
  <si>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</si>
  <si>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</si>
  <si>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</si>
  <si>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</si>
  <si>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</si>
  <si>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</si>
  <si>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</si>
  <si>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</si>
  <si>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</si>
  <si>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</si>
  <si>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</si>
  <si>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</si>
  <si>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</si>
  <si>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</si>
  <si>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</si>
  <si>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</si>
  <si>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</si>
  <si>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</si>
  <si>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</si>
  <si>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</si>
  <si>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</si>
  <si>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</si>
  <si>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</si>
  <si>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</si>
  <si>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</si>
  <si>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</si>
  <si>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</si>
  <si>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</si>
  <si>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</si>
  <si>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</si>
  <si>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</si>
  <si>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</si>
  <si>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</si>
  <si>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</si>
  <si>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</si>
  <si>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</si>
  <si>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</si>
  <si>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</si>
  <si>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</si>
  <si>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</si>
  <si>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</si>
  <si>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</si>
  <si>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</si>
  <si>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</si>
  <si>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</si>
  <si>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</si>
  <si>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</si>
  <si>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</si>
  <si>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</si>
  <si>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</si>
  <si>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</si>
  <si>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</si>
  <si>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</si>
  <si>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</si>
  <si>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</si>
  <si>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</si>
  <si>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</si>
  <si>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</si>
  <si>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</si>
  <si>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</si>
  <si>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</si>
  <si>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</si>
  <si>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</si>
  <si>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</si>
  <si>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</si>
  <si>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</si>
  <si>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</si>
  <si>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</si>
  <si>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</si>
  <si>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</si>
  <si>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</si>
  <si>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</si>
  <si>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</si>
  <si>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</si>
  <si>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</si>
  <si>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</si>
  <si>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</si>
  <si>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</si>
  <si>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</si>
  <si>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</si>
  <si>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</si>
  <si>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</si>
  <si>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</si>
  <si>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</si>
  <si>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</si>
  <si>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</si>
  <si>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</si>
  <si>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</si>
  <si>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</si>
  <si>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</si>
  <si>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</si>
  <si>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</si>
  <si>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</si>
  <si>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</si>
  <si>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</si>
  <si>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</si>
  <si>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</si>
  <si>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</si>
  <si>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</si>
  <si>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</si>
  <si>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</si>
  <si>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</si>
  <si>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</si>
  <si>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</si>
  <si>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</si>
  <si>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</si>
  <si>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</si>
  <si>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</si>
  <si>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</si>
  <si>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</si>
  <si>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</si>
  <si>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</si>
  <si>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</si>
  <si>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</si>
  <si>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</si>
  <si>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</si>
  <si>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</si>
  <si>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</si>
  <si>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</si>
  <si>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</si>
  <si>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</si>
  <si>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</si>
  <si>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</si>
  <si>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</si>
  <si>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</si>
  <si>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</si>
  <si>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</si>
  <si>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</si>
  <si>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</si>
  <si>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</si>
  <si>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</si>
  <si>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</si>
  <si>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</si>
  <si>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</si>
  <si>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</si>
  <si>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</si>
  <si>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</si>
  <si>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</si>
  <si>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</si>
  <si>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</si>
  <si>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</si>
  <si>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</si>
  <si>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</si>
  <si>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</si>
  <si>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</si>
  <si>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</si>
  <si>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</si>
  <si>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</si>
  <si>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</si>
  <si>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</si>
  <si>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</si>
  <si>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</si>
  <si>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</si>
  <si>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</si>
  <si>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</si>
  <si>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</si>
  <si>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</si>
  <si>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</si>
  <si>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</si>
  <si>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</si>
  <si>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</si>
  <si>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</si>
  <si>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</si>
  <si>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</si>
  <si>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</si>
  <si>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</si>
  <si>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</si>
  <si>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</si>
  <si>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</si>
  <si>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</si>
  <si>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</si>
  <si>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</si>
  <si>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</si>
  <si>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</si>
  <si>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</si>
  <si>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</si>
  <si>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</si>
  <si>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</si>
  <si>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</si>
  <si>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</si>
  <si>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</si>
  <si>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</si>
  <si>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</si>
  <si>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</si>
  <si>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</si>
  <si>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</si>
  <si>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</si>
  <si>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</si>
  <si>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</si>
  <si>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</si>
  <si>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</si>
  <si>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</si>
  <si>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</si>
  <si>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</si>
  <si>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</si>
  <si>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</si>
  <si>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</si>
  <si>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</si>
  <si>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</si>
  <si>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</si>
  <si>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</si>
  <si>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</si>
  <si>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</si>
  <si>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</si>
  <si>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</si>
  <si>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</si>
  <si>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</si>
  <si>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</si>
  <si>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</si>
  <si>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</si>
  <si>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</si>
  <si>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</si>
  <si>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</si>
  <si>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</si>
  <si>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</si>
  <si>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</si>
  <si>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</si>
  <si>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</si>
  <si>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</si>
  <si>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</si>
  <si>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</si>
  <si>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</si>
  <si>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</si>
  <si>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</si>
  <si>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</si>
  <si>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</si>
  <si>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</si>
  <si>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</si>
  <si>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</si>
  <si>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</si>
  <si>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</si>
  <si>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</si>
  <si>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</si>
  <si>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</si>
  <si>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</si>
  <si>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</si>
  <si>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</si>
  <si>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</si>
  <si>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</si>
  <si>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</si>
  <si>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</si>
  <si>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</si>
  <si>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</si>
  <si>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</si>
  <si>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</si>
  <si>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</si>
  <si>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</si>
  <si>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</si>
  <si>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</si>
  <si>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</si>
  <si>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</si>
  <si>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</si>
  <si>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</si>
  <si>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</si>
  <si>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</si>
  <si>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</si>
  <si>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</si>
  <si>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</si>
  <si>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</si>
  <si>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</si>
  <si>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</si>
  <si>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</si>
  <si>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</si>
  <si>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</si>
  <si>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</si>
  <si>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</si>
  <si>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</si>
  <si>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</si>
  <si>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</si>
  <si>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</si>
  <si>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</si>
  <si>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</si>
  <si>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</si>
  <si>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</si>
  <si>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</si>
  <si>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</si>
  <si>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</si>
  <si>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</si>
  <si>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</si>
  <si>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</si>
  <si>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</si>
  <si>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</si>
  <si>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</si>
  <si>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</si>
  <si>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</si>
  <si>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</si>
  <si>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</si>
  <si>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</si>
  <si>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</si>
  <si>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</si>
  <si>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</si>
  <si>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</si>
  <si>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</si>
  <si>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</si>
  <si>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</si>
  <si>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</si>
  <si>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</si>
  <si>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</si>
  <si>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</si>
  <si>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</si>
  <si>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</si>
  <si>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</si>
  <si>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</si>
  <si>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</si>
  <si>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</si>
  <si>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</si>
  <si>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</si>
  <si>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</si>
  <si>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</si>
  <si>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</si>
  <si>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</si>
  <si>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</si>
  <si>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</si>
  <si>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</si>
  <si>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</si>
  <si>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</si>
  <si>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</si>
  <si>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</si>
  <si>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</si>
  <si>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</si>
  <si>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</si>
  <si>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</si>
  <si>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</si>
  <si>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</si>
  <si>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</si>
  <si>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</si>
  <si>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</si>
  <si>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</si>
  <si>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</si>
  <si>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</si>
  <si>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</si>
  <si>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</si>
  <si>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</si>
  <si>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</si>
  <si>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</si>
  <si>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</si>
  <si>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</si>
  <si>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</si>
  <si>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</si>
  <si>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</si>
  <si>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</si>
  <si>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</si>
  <si>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</si>
  <si>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</si>
  <si>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</si>
  <si>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</si>
  <si>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</si>
  <si>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</si>
  <si>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</si>
  <si>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</si>
  <si>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</si>
  <si>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</si>
  <si>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</si>
  <si>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</si>
  <si>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</si>
  <si>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</si>
  <si>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</si>
  <si>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</si>
  <si>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</si>
  <si>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</si>
  <si>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</si>
  <si>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</si>
  <si>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</si>
  <si>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</si>
  <si>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</si>
  <si>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</si>
  <si>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</si>
  <si>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</si>
  <si>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</si>
  <si>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</si>
  <si>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</si>
  <si>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</si>
  <si>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</si>
  <si>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</si>
  <si>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</si>
  <si>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</si>
  <si>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</si>
  <si>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</si>
  <si>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</si>
  <si>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</si>
  <si>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</si>
  <si>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</si>
  <si>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</si>
  <si>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</si>
  <si>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</si>
  <si>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</si>
  <si>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</si>
  <si>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</si>
  <si>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</si>
  <si>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</si>
  <si>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</si>
  <si>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</si>
  <si>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</si>
  <si>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</si>
  <si>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</si>
  <si>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</si>
  <si>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</si>
  <si>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</si>
  <si>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</si>
  <si>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</si>
  <si>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</si>
  <si>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</si>
  <si>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</si>
  <si>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</si>
  <si>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</si>
  <si>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</si>
  <si>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</si>
  <si>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</si>
  <si>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</si>
  <si>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</si>
  <si>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</si>
  <si>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</si>
  <si>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</si>
  <si>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</si>
  <si>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</si>
  <si>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</si>
  <si>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</si>
  <si>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</si>
  <si>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</si>
  <si>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</si>
  <si>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</si>
  <si>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</si>
  <si>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</si>
  <si>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</si>
  <si>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</si>
  <si>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</si>
  <si>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</si>
  <si>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</si>
  <si>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</si>
  <si>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</si>
  <si>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</si>
  <si>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</si>
  <si>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</si>
  <si>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</si>
  <si>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</si>
  <si>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</si>
  <si>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</si>
  <si>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</si>
  <si>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</si>
  <si>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</si>
  <si>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</si>
  <si>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</si>
  <si>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</si>
  <si>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</si>
  <si>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</si>
  <si>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</si>
  <si>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</si>
  <si>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</si>
  <si>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</si>
  <si>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</si>
  <si>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</si>
  <si>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</si>
  <si>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</si>
  <si>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</si>
  <si>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</si>
  <si>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</si>
  <si>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</si>
  <si>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</si>
  <si>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</si>
  <si>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</si>
  <si>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</si>
  <si>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</si>
  <si>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</si>
  <si>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</si>
  <si>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</si>
  <si>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</si>
  <si>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</si>
  <si>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</si>
  <si>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</si>
  <si>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</si>
  <si>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</si>
  <si>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</si>
  <si>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</si>
  <si>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</si>
  <si>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</si>
  <si>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</si>
  <si>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</si>
  <si>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</si>
  <si>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</si>
  <si>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</si>
  <si>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</si>
  <si>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</si>
  <si>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</si>
  <si>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</si>
  <si>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</si>
  <si>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</si>
  <si>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</si>
  <si>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</si>
  <si>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</si>
  <si>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</si>
  <si>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</si>
  <si>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</si>
  <si>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</si>
  <si>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</si>
  <si>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</si>
  <si>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</si>
  <si>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</si>
  <si>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</si>
  <si>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</si>
  <si>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</si>
  <si>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</si>
  <si>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</si>
  <si>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</si>
  <si>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</si>
  <si>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</si>
  <si>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</si>
  <si>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</si>
  <si>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</si>
  <si>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</si>
  <si>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</si>
  <si>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</si>
  <si>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</si>
  <si>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</si>
  <si>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</si>
  <si>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</si>
  <si>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</si>
  <si>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</si>
  <si>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</si>
  <si>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</si>
  <si>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</si>
  <si>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</si>
  <si>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</si>
  <si>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</si>
  <si>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</si>
  <si>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</si>
  <si>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</si>
  <si>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</si>
  <si>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</si>
  <si>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</si>
  <si>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</si>
  <si>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</si>
  <si>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</si>
  <si>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</si>
  <si>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</si>
  <si>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</si>
  <si>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</si>
  <si>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</si>
  <si>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</si>
  <si>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</si>
  <si>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</si>
  <si>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</si>
  <si>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</si>
  <si>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</si>
  <si>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</si>
  <si>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</si>
  <si>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</si>
  <si>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</si>
  <si>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</si>
  <si>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</si>
  <si>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</si>
  <si>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</si>
  <si>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</si>
  <si>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</si>
  <si>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</si>
  <si>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</si>
  <si>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</si>
  <si>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</si>
  <si>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</si>
  <si>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</si>
  <si>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</si>
  <si>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</si>
  <si>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</si>
  <si>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</si>
  <si>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</si>
  <si>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</si>
  <si>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</si>
  <si>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</si>
  <si>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</si>
  <si>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</si>
  <si>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</si>
  <si>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</si>
  <si>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</si>
  <si>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</si>
  <si>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</si>
  <si>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</si>
  <si>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</si>
  <si>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</si>
  <si>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</si>
  <si>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</si>
  <si>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</si>
  <si>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</si>
  <si>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</si>
  <si>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</si>
  <si>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</si>
  <si>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</si>
  <si>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</si>
  <si>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</si>
  <si>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</si>
  <si>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</si>
  <si>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</si>
  <si>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</si>
  <si>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</si>
  <si>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</si>
  <si>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</si>
  <si>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</si>
  <si>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</si>
  <si>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</si>
  <si>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</si>
  <si>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</si>
  <si>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</si>
  <si>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</si>
  <si>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</si>
  <si>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</si>
  <si>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</si>
  <si>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</si>
  <si>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</si>
  <si>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</si>
  <si>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</si>
  <si>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</si>
  <si>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</si>
  <si>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</si>
  <si>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</si>
  <si>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</si>
  <si>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</si>
  <si>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</si>
  <si>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</si>
  <si>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</si>
  <si>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</si>
  <si>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</si>
  <si>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</si>
  <si>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</si>
  <si>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</si>
  <si>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</si>
  <si>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</si>
  <si>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</si>
  <si>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</si>
  <si>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</si>
  <si>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</si>
  <si>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</si>
  <si>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</si>
  <si>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</si>
  <si>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</si>
  <si>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</si>
  <si>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</si>
  <si>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</si>
  <si>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</si>
  <si>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</si>
  <si>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</si>
  <si>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</si>
  <si>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</si>
  <si>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</si>
  <si>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</si>
  <si>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</si>
  <si>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</si>
  <si>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</si>
  <si>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</si>
  <si>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</si>
  <si>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</si>
  <si>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</si>
  <si>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</si>
  <si>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</si>
  <si>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</si>
  <si>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</si>
  <si>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</si>
  <si>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</si>
  <si>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</si>
  <si>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</si>
  <si>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</si>
  <si>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</si>
  <si>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</si>
  <si>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</si>
  <si>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</si>
  <si>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</si>
  <si>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</si>
  <si>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</si>
  <si>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</si>
  <si>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</si>
  <si>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</si>
  <si>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</si>
  <si>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</si>
  <si>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</si>
  <si>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</si>
  <si>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</si>
  <si>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</si>
  <si>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</si>
  <si>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</si>
  <si>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</si>
  <si>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</si>
  <si>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</si>
  <si>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</si>
  <si>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</si>
  <si>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</si>
  <si>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</si>
  <si>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</si>
  <si>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</si>
  <si>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</si>
  <si>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</si>
  <si>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</si>
  <si>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</si>
  <si>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</si>
  <si>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</si>
  <si>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</si>
  <si>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</si>
  <si>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</si>
  <si>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</si>
  <si>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</si>
  <si>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</si>
  <si>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</si>
  <si>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</si>
  <si>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</si>
  <si>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</si>
  <si>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</si>
  <si>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</si>
  <si>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</si>
  <si>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</si>
  <si>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</si>
  <si>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</si>
  <si>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</si>
  <si>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</si>
  <si>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</si>
  <si>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</si>
  <si>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</si>
  <si>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</si>
  <si>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</si>
  <si>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</si>
  <si>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</si>
  <si>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</si>
  <si>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</si>
  <si>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</si>
  <si>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</si>
  <si>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</si>
  <si>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</si>
  <si>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</si>
  <si>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</si>
  <si>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</si>
  <si>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</si>
  <si>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</si>
  <si>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</si>
  <si>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</si>
  <si>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</si>
  <si>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</si>
  <si>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</si>
  <si>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</si>
  <si>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</si>
  <si>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</si>
  <si>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</si>
  <si>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</si>
  <si>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</si>
  <si>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</si>
  <si>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</si>
  <si>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</si>
  <si>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</si>
  <si>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</si>
  <si>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</si>
  <si>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</si>
  <si>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</si>
  <si>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</si>
  <si>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</si>
  <si>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</si>
  <si>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</si>
  <si>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</si>
  <si>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</si>
  <si>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</si>
  <si>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</si>
  <si>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</si>
  <si>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</si>
  <si>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</si>
  <si>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</si>
  <si>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</si>
  <si>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</si>
  <si>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</si>
  <si>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</si>
  <si>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</si>
  <si>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</si>
  <si>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</si>
  <si>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</si>
  <si>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</si>
  <si>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</si>
  <si>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</si>
  <si>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</si>
  <si>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</si>
  <si>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</si>
  <si>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</si>
  <si>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</si>
  <si>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</si>
  <si>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</si>
  <si>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</si>
  <si>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</si>
  <si>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</si>
  <si>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</si>
  <si>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</si>
  <si>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</si>
  <si>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</si>
  <si>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</si>
  <si>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</si>
  <si>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</si>
  <si>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</si>
  <si>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</si>
  <si>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</si>
  <si>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</si>
  <si>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</si>
  <si>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</si>
  <si>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</si>
  <si>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</si>
  <si>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</si>
  <si>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</si>
  <si>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</si>
  <si>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</si>
  <si>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</si>
  <si>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</si>
  <si>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</si>
  <si>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</si>
  <si>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</si>
  <si>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</si>
  <si>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</si>
  <si>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</si>
  <si>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</si>
  <si>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</si>
  <si>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</si>
  <si>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</si>
  <si>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</si>
  <si>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</si>
  <si>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</si>
  <si>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</si>
  <si>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</si>
  <si>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</si>
  <si>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</si>
  <si>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</si>
  <si>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</si>
  <si>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</si>
  <si>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</si>
  <si>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</si>
  <si>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</si>
  <si>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</si>
  <si>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</si>
  <si>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</si>
  <si>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</si>
  <si>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</si>
  <si>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</si>
  <si>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</si>
  <si>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</si>
  <si>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</si>
  <si>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</si>
  <si>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</si>
  <si>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</si>
  <si>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</si>
  <si>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</si>
  <si>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</si>
  <si>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</si>
  <si>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</si>
  <si>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</si>
  <si>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</si>
  <si>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</si>
  <si>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</si>
  <si>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</si>
  <si>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</si>
  <si>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</si>
  <si>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</si>
  <si>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</si>
  <si>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</si>
  <si>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</si>
  <si>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</si>
  <si>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</si>
  <si>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</si>
  <si>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</si>
  <si>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</si>
  <si>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</si>
  <si>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</si>
  <si>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</si>
  <si>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</si>
  <si>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</si>
  <si>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</si>
  <si>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</si>
  <si>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</si>
  <si>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</si>
  <si>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</si>
  <si>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</si>
  <si>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</si>
  <si>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</si>
  <si>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</si>
  <si>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</si>
  <si>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</si>
  <si>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</si>
  <si>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</si>
  <si>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</si>
  <si>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</si>
  <si>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</si>
  <si>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</si>
  <si>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</si>
  <si>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</si>
  <si>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</si>
  <si>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</si>
  <si>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</si>
  <si>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</si>
  <si>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</si>
  <si>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</si>
  <si>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</si>
  <si>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</si>
  <si>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</si>
  <si>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</si>
  <si>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</si>
  <si>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</si>
  <si>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</si>
  <si>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</si>
  <si>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</si>
  <si>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</si>
  <si>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</si>
  <si>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</si>
  <si>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</si>
  <si>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</si>
  <si>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</si>
  <si>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</si>
  <si>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</si>
  <si>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</si>
  <si>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</si>
  <si>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</si>
  <si>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</si>
  <si>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</si>
  <si>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</si>
  <si>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</si>
  <si>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</si>
  <si>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</si>
  <si>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</si>
  <si>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</si>
  <si>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</si>
  <si>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</si>
  <si>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</si>
  <si>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</si>
  <si>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</si>
  <si>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</si>
  <si>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</si>
  <si>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</si>
  <si>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</si>
  <si>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</si>
  <si>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</si>
  <si>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</si>
  <si>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</si>
  <si>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</si>
  <si>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</si>
  <si>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</si>
  <si>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</si>
  <si>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</si>
  <si>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</si>
  <si>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</si>
  <si>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</si>
  <si>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</si>
  <si>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</si>
  <si>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</si>
  <si>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</si>
  <si>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</si>
  <si>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</si>
  <si>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</si>
  <si>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</si>
  <si>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</si>
  <si>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</si>
  <si>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</si>
  <si>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</si>
  <si>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</si>
  <si>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</si>
  <si>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</si>
  <si>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</si>
  <si>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</si>
  <si>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</si>
  <si>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</si>
  <si>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</si>
  <si>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</si>
  <si>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</si>
  <si>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</si>
  <si>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</si>
  <si>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</si>
  <si>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</si>
  <si>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</si>
  <si>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</si>
  <si>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</si>
  <si>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</si>
  <si>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</si>
  <si>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</si>
  <si>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</si>
  <si>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</si>
  <si>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</si>
  <si>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</si>
  <si>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</si>
  <si>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</si>
  <si>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</si>
  <si>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</si>
  <si>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</si>
  <si>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</si>
  <si>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</si>
  <si>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</si>
  <si>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</si>
  <si>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</si>
  <si>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</si>
  <si>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</si>
  <si>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</si>
  <si>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</si>
  <si>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</si>
  <si>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</si>
  <si>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</si>
  <si>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</si>
  <si>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</si>
  <si>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</si>
  <si>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</si>
  <si>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</si>
  <si>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</si>
  <si>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</si>
  <si>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</si>
  <si>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</si>
  <si>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</si>
  <si>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</si>
  <si>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</si>
  <si>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</si>
  <si>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</si>
  <si>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</si>
  <si>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</si>
  <si>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</si>
  <si>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</si>
  <si>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</si>
  <si>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</si>
  <si>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</si>
  <si>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</si>
  <si>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</si>
  <si>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</si>
  <si>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</si>
  <si>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</si>
  <si>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</si>
  <si>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</si>
  <si>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</si>
  <si>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</si>
  <si>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</si>
  <si>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</si>
  <si>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</si>
  <si>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</si>
  <si>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</si>
  <si>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</si>
  <si>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</si>
  <si>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</si>
  <si>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</si>
  <si>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</si>
  <si>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</si>
  <si>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</si>
  <si>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</si>
  <si>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</si>
  <si>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</si>
  <si>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</si>
  <si>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</si>
  <si>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</si>
  <si>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</si>
  <si>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</si>
  <si>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</si>
  <si>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</si>
  <si>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</si>
  <si>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</si>
  <si>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</si>
  <si>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</si>
  <si>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</si>
  <si>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</si>
  <si>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</si>
  <si>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</si>
  <si>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</si>
  <si>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</si>
  <si>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</si>
  <si>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</si>
  <si>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</si>
  <si>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</si>
  <si>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</si>
  <si>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</si>
  <si>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</si>
  <si>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</si>
  <si>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</si>
  <si>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</si>
  <si>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</si>
  <si>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</si>
  <si>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</si>
  <si>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</si>
  <si>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</si>
  <si>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</si>
  <si>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</si>
  <si>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</si>
  <si>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</si>
  <si>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</si>
  <si>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</si>
  <si>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</si>
  <si>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</si>
  <si>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</si>
  <si>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</si>
  <si>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</si>
  <si>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</si>
  <si>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</si>
  <si>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</si>
  <si>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</si>
  <si>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</si>
  <si>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</si>
  <si>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</si>
  <si>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</si>
  <si>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</si>
  <si>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</si>
  <si>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</si>
  <si>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</si>
  <si>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</si>
  <si>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</si>
  <si>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</si>
  <si>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</si>
  <si>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</si>
  <si>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</si>
  <si>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</si>
  <si>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</si>
  <si>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</si>
  <si>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</si>
  <si>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</si>
  <si>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</si>
  <si>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</si>
  <si>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</si>
  <si>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</si>
  <si>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</si>
  <si>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</si>
  <si>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</si>
  <si>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</si>
  <si>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</si>
  <si>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</si>
  <si>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</si>
  <si>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</si>
  <si>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</si>
  <si>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</si>
  <si>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</si>
  <si>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</si>
  <si>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</si>
  <si>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</si>
  <si>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</si>
  <si>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</si>
  <si>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</si>
  <si>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</si>
  <si>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</si>
  <si>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</si>
  <si>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</si>
  <si>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</si>
  <si>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</si>
  <si>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</si>
  <si>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</si>
  <si>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</si>
  <si>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</si>
  <si>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</si>
  <si>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</si>
  <si>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</si>
  <si>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</si>
  <si>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</si>
  <si>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</si>
  <si>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</si>
  <si>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</si>
  <si>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</si>
  <si>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</si>
  <si>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</si>
  <si>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</si>
  <si>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</si>
  <si>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</si>
  <si>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</si>
  <si>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</si>
  <si>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</si>
  <si>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</si>
  <si>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</si>
  <si>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</si>
  <si>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</si>
  <si>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</si>
  <si>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</si>
  <si>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</si>
  <si>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</si>
  <si>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</si>
  <si>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</si>
  <si>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</si>
  <si>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</si>
  <si>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</si>
  <si>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</si>
  <si>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</si>
  <si>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</si>
  <si>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</si>
  <si>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</si>
  <si>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</si>
  <si>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</si>
  <si>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</si>
  <si>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</si>
  <si>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</si>
  <si>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</si>
  <si>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</si>
  <si>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</si>
  <si>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</si>
  <si>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</si>
  <si>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</si>
  <si>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</si>
  <si>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</si>
  <si>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</si>
  <si>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</si>
  <si>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</si>
  <si>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</si>
  <si>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</si>
  <si>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</si>
  <si>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</si>
  <si>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</si>
  <si>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</si>
  <si>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</si>
  <si>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</si>
  <si>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</si>
  <si>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</si>
  <si>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</si>
  <si>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</si>
  <si>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</si>
  <si>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</si>
  <si>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</si>
  <si>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</si>
  <si>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</si>
  <si>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</si>
  <si>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</si>
  <si>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</si>
  <si>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</si>
  <si>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</si>
  <si>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</si>
  <si>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</si>
  <si>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</si>
  <si>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</si>
  <si>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</si>
  <si>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</si>
  <si>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</si>
  <si>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</si>
  <si>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</si>
  <si>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</si>
  <si>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</si>
  <si>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</si>
  <si>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</si>
  <si>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</si>
  <si>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</si>
  <si>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</si>
  <si>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</si>
  <si>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</si>
  <si>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</si>
  <si>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</si>
  <si>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</si>
  <si>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</si>
  <si>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</si>
  <si>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</si>
  <si>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</si>
  <si>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</si>
  <si>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</si>
  <si>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</si>
  <si>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</si>
  <si>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</si>
  <si>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</si>
  <si>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</si>
  <si>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</si>
  <si>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</si>
  <si>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</si>
  <si>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</si>
  <si>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</si>
  <si>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</si>
  <si>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</si>
  <si>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</si>
  <si>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</si>
  <si>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</si>
  <si>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</si>
  <si>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</si>
  <si>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</si>
  <si>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</si>
  <si>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</si>
  <si>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</si>
  <si>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</si>
  <si>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</si>
  <si>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</si>
  <si>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</si>
  <si>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</si>
  <si>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</si>
  <si>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</si>
  <si>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</si>
  <si>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</si>
  <si>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</si>
  <si>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</si>
  <si>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</si>
  <si>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</si>
  <si>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</si>
  <si>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</si>
  <si>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</si>
  <si>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</si>
  <si>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</si>
  <si>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</si>
  <si>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</si>
  <si>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</si>
  <si>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</si>
  <si>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</si>
  <si>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</si>
  <si>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</si>
  <si>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</si>
  <si>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</si>
  <si>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</si>
  <si>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</si>
  <si>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</si>
  <si>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</si>
  <si>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</si>
  <si>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</si>
  <si>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</si>
  <si>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</si>
  <si>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</si>
  <si>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</si>
  <si>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</si>
  <si>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</si>
  <si>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</si>
  <si>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</si>
  <si>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</si>
  <si>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</si>
  <si>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</si>
  <si>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</si>
  <si>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</si>
  <si>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</si>
  <si>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</si>
  <si>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</si>
  <si>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</si>
  <si>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</si>
  <si>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</si>
  <si>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</si>
  <si>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</si>
  <si>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</si>
  <si>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</si>
  <si>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</si>
  <si>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</si>
  <si>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</si>
  <si>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</si>
  <si>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</si>
  <si>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</si>
  <si>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</si>
  <si>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</si>
  <si>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</si>
  <si>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</si>
  <si>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</si>
  <si>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</si>
  <si>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</si>
  <si>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</si>
  <si>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</si>
  <si>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</si>
  <si>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</si>
  <si>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</si>
  <si>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</si>
  <si>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</si>
  <si>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</si>
  <si>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</si>
  <si>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</si>
  <si>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</si>
  <si>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</si>
  <si>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</si>
  <si>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</si>
  <si>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</si>
  <si>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</si>
  <si>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</si>
  <si>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</si>
  <si>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</si>
  <si>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</si>
  <si>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</si>
  <si>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</si>
  <si>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</si>
  <si>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</si>
  <si>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</si>
  <si>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</si>
  <si>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</si>
  <si>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</si>
  <si>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</si>
  <si>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</si>
  <si>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</si>
  <si>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</si>
  <si>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</si>
  <si>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</si>
  <si>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</si>
  <si>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</si>
  <si>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</si>
  <si>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</si>
  <si>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</si>
  <si>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</si>
  <si>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</si>
  <si>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</si>
  <si>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</si>
  <si>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</si>
  <si>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</si>
  <si>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</si>
  <si>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</si>
  <si>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</si>
  <si>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</si>
  <si>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</si>
  <si>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</si>
  <si>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</si>
  <si>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</si>
  <si>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</si>
  <si>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</si>
  <si>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</si>
  <si>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</si>
  <si>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</si>
  <si>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</si>
  <si>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</si>
  <si>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</si>
  <si>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</si>
  <si>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</si>
  <si>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</si>
  <si>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</si>
  <si>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</si>
  <si>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</si>
  <si>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</si>
  <si>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</si>
  <si>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</si>
  <si>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</si>
  <si>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</si>
  <si>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</si>
  <si>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</si>
  <si>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</si>
  <si>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</si>
  <si>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</si>
  <si>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</si>
  <si>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</si>
  <si>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</si>
  <si>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</si>
  <si>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</si>
  <si>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</si>
  <si>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</si>
  <si>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</si>
  <si>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</si>
  <si>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</si>
  <si>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</si>
  <si>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</si>
  <si>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</si>
  <si>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</si>
  <si>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</si>
  <si>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</si>
  <si>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</si>
  <si>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</si>
  <si>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</si>
  <si>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</si>
  <si>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</si>
  <si>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</si>
  <si>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</si>
  <si>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</si>
  <si>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</si>
  <si>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</si>
  <si>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</si>
  <si>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</si>
  <si>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</si>
  <si>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</si>
  <si>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</si>
  <si>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</si>
  <si>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</si>
  <si>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</si>
  <si>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</si>
  <si>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</si>
  <si>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</si>
  <si>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</si>
  <si>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</si>
  <si>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</si>
  <si>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</si>
  <si>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</si>
  <si>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</si>
  <si>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</si>
  <si>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</si>
  <si>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</si>
  <si>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</si>
  <si>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</si>
  <si>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</si>
  <si>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</si>
  <si>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</si>
  <si>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</si>
  <si>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</si>
  <si>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</si>
  <si>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</si>
  <si>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</si>
  <si>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</si>
  <si>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</si>
  <si>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</si>
  <si>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</si>
  <si>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</si>
  <si>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</si>
  <si>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</si>
  <si>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</si>
  <si>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</si>
  <si>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</si>
  <si>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</si>
  <si>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</si>
  <si>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</si>
  <si>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</si>
  <si>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</si>
  <si>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</si>
  <si>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</si>
  <si>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</si>
  <si>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</si>
  <si>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</si>
  <si>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</si>
  <si>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</si>
  <si>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</si>
  <si>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</si>
  <si>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</si>
  <si>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</si>
  <si>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</si>
  <si>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</si>
  <si>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</si>
  <si>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</si>
  <si>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</si>
  <si>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</si>
  <si>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</si>
  <si>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</si>
  <si>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</si>
  <si>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</si>
  <si>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</si>
  <si>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</si>
  <si>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</si>
  <si>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</si>
  <si>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</si>
  <si>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</si>
  <si>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</si>
  <si>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</si>
  <si>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</si>
  <si>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</si>
  <si>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</si>
  <si>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</si>
  <si>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</si>
  <si>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</si>
  <si>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</si>
  <si>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</si>
  <si>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</si>
  <si>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</si>
  <si>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</si>
  <si>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</si>
  <si>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</si>
  <si>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</si>
  <si>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</si>
  <si>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</si>
  <si>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</si>
  <si>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</si>
  <si>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</si>
  <si>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</si>
  <si>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</si>
  <si>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</si>
  <si>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</si>
  <si>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</si>
  <si>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</si>
  <si>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</si>
  <si>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</si>
  <si>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</si>
  <si>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</si>
  <si>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</si>
  <si>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</si>
  <si>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</si>
  <si>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</si>
  <si>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</si>
  <si>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</si>
  <si>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</si>
  <si>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</si>
  <si>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</si>
  <si>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</si>
  <si>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</si>
  <si>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</si>
  <si>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</si>
  <si>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</si>
  <si>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</si>
  <si>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</si>
  <si>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</si>
  <si>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</si>
  <si>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</si>
  <si>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</si>
  <si>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</si>
  <si>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</si>
  <si>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</si>
  <si>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</si>
  <si>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</si>
  <si>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</si>
  <si>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</si>
  <si>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</si>
  <si>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</si>
  <si>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</si>
  <si>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</si>
  <si>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</si>
  <si>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</si>
  <si>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</si>
  <si>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</si>
  <si>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</si>
  <si>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</si>
  <si>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</si>
  <si>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</si>
  <si>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</si>
  <si>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</si>
  <si>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</si>
  <si>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</si>
  <si>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</si>
  <si>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</si>
  <si>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</si>
  <si>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</si>
  <si>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</si>
  <si>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</si>
  <si>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</si>
  <si>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</si>
  <si>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</si>
  <si>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</si>
  <si>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</si>
  <si>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</si>
  <si>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</si>
  <si>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</si>
  <si>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</si>
  <si>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</si>
  <si>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</si>
  <si>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</si>
  <si>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</si>
  <si>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</si>
  <si>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</si>
  <si>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</si>
  <si>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</si>
  <si>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</si>
  <si>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</si>
  <si>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</si>
  <si>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</si>
  <si>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</si>
  <si>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</si>
  <si>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</si>
  <si>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</si>
  <si>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</si>
  <si>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</si>
  <si>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</si>
  <si>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</si>
  <si>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</si>
  <si>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</si>
  <si>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</si>
  <si>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</si>
  <si>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</si>
  <si>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</si>
  <si>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</si>
  <si>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</si>
  <si>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</si>
  <si>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</si>
  <si>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</si>
  <si>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</si>
  <si>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</si>
  <si>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</si>
  <si>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</si>
  <si>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</si>
  <si>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</si>
  <si>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</si>
  <si>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</si>
  <si>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</si>
  <si>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</si>
  <si>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</si>
  <si>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</si>
  <si>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</si>
  <si>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</si>
  <si>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</si>
  <si>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</si>
  <si>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</si>
  <si>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</si>
  <si>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</si>
  <si>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</si>
  <si>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</si>
  <si>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</si>
  <si>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</si>
  <si>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</si>
  <si>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</si>
  <si>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</si>
  <si>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</si>
  <si>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</si>
  <si>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</si>
  <si>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</si>
  <si>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</si>
  <si>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</si>
  <si>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</si>
  <si>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</si>
  <si>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</si>
  <si>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</si>
  <si>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</si>
  <si>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</si>
  <si>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</si>
  <si>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</si>
  <si>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</si>
  <si>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</si>
  <si>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</si>
  <si>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</si>
  <si>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</si>
  <si>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</si>
  <si>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</si>
  <si>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</si>
  <si>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</si>
  <si>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</si>
  <si>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</si>
  <si>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</si>
  <si>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</si>
  <si>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</si>
  <si>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</si>
  <si>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</si>
  <si>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</si>
  <si>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</si>
  <si>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</si>
  <si>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</si>
  <si>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</si>
  <si>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</si>
  <si>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</si>
  <si>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</si>
  <si>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</si>
  <si>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</si>
  <si>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</si>
  <si>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</si>
  <si>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</si>
  <si>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</si>
  <si>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</si>
  <si>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</si>
  <si>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</si>
  <si>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</si>
  <si>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</si>
  <si>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</si>
  <si>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</si>
  <si>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</si>
  <si>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</si>
  <si>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</si>
  <si>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</si>
  <si>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</si>
  <si>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</si>
  <si>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</si>
  <si>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</si>
  <si>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</si>
  <si>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</si>
  <si>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</si>
  <si>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</si>
  <si>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</si>
  <si>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</si>
  <si>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</si>
  <si>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</si>
  <si>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</si>
  <si>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</si>
  <si>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</si>
  <si>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</si>
  <si>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</si>
  <si>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</si>
  <si>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</si>
  <si>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</si>
  <si>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</si>
  <si>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</si>
  <si>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</si>
  <si>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</si>
  <si>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</si>
  <si>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</si>
  <si>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</si>
  <si>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</si>
  <si>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</si>
  <si>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</si>
  <si>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</si>
  <si>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</si>
  <si>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</si>
  <si>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</si>
  <si>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</si>
  <si>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</si>
  <si>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</si>
  <si>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</si>
  <si>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</si>
  <si>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</si>
  <si>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</si>
  <si>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</si>
  <si>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</si>
  <si>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</si>
  <si>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</si>
  <si>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</si>
  <si>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</si>
  <si>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</si>
  <si>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</si>
  <si>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</si>
  <si>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</si>
  <si>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</si>
  <si>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</si>
  <si>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</si>
  <si>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</si>
  <si>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</si>
  <si>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</si>
  <si>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</si>
  <si>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</si>
  <si>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</si>
  <si>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</si>
  <si>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</si>
  <si>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</si>
  <si>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</si>
  <si>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</si>
  <si>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</si>
  <si>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</si>
  <si>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</si>
  <si>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</si>
  <si>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</si>
  <si>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</si>
  <si>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</si>
  <si>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</si>
  <si>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</si>
  <si>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</si>
  <si>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</si>
  <si>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</si>
  <si>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</si>
  <si>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</si>
  <si>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</si>
  <si>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</si>
  <si>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</si>
  <si>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</si>
  <si>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</si>
  <si>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</si>
  <si>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</si>
  <si>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</si>
  <si>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</si>
  <si>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</si>
  <si>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</si>
  <si>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</si>
  <si>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</si>
  <si>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</si>
  <si>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</si>
  <si>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</si>
  <si>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</si>
  <si>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</si>
  <si>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</si>
  <si>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</si>
  <si>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</si>
  <si>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</si>
  <si>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</si>
  <si>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</si>
  <si>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</si>
  <si>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</si>
  <si>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</si>
  <si>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</si>
  <si>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</si>
  <si>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</si>
  <si>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</si>
  <si>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</si>
  <si>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</si>
  <si>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</si>
  <si>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</si>
  <si>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</si>
  <si>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</si>
  <si>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</si>
  <si>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</si>
  <si>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</si>
  <si>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</si>
  <si>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</si>
  <si>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</si>
  <si>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</si>
  <si>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</si>
  <si>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</si>
  <si>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</si>
  <si>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</si>
  <si>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</si>
  <si>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</si>
  <si>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</si>
  <si>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</si>
  <si>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</si>
  <si>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</si>
  <si>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</si>
  <si>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</si>
  <si>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</si>
  <si>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</si>
  <si>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</si>
  <si>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</si>
  <si>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</si>
  <si>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</si>
  <si>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</si>
  <si>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</si>
  <si>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</si>
  <si>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</si>
  <si>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</si>
  <si>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</si>
  <si>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</si>
  <si>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</si>
  <si>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</si>
  <si>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</si>
  <si>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</si>
  <si>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</si>
  <si>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</si>
  <si>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</si>
  <si>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</si>
  <si>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</si>
  <si>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</si>
  <si>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</si>
  <si>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</si>
  <si>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</si>
  <si>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</si>
  <si>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</si>
  <si>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</si>
  <si>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</si>
  <si>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</si>
  <si>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</si>
  <si>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</si>
  <si>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</si>
  <si>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</si>
  <si>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</si>
  <si>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</si>
  <si>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</si>
  <si>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</si>
  <si>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</si>
  <si>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</si>
  <si>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</si>
  <si>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</si>
  <si>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</si>
  <si>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</si>
  <si>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</si>
  <si>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</si>
  <si>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</si>
  <si>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</si>
  <si>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</si>
  <si>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</si>
  <si>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</si>
  <si>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</si>
  <si>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</si>
  <si>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</si>
  <si>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</si>
  <si>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</si>
  <si>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</si>
  <si>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</si>
  <si>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</si>
  <si>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</si>
  <si>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</si>
  <si>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</si>
  <si>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</si>
  <si>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</si>
  <si>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</si>
  <si>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</si>
  <si>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</si>
  <si>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</si>
  <si>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</si>
  <si>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</si>
  <si>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</si>
  <si>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</si>
  <si>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</si>
  <si>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</si>
  <si>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</si>
  <si>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</si>
  <si>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</si>
  <si>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</si>
  <si>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</si>
  <si>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</si>
  <si>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</si>
  <si>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</si>
  <si>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</si>
  <si>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</si>
  <si>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</si>
  <si>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</si>
  <si>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</si>
  <si>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</si>
  <si>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</si>
  <si>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</si>
  <si>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</si>
  <si>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</si>
  <si>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</si>
  <si>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</si>
  <si>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</si>
  <si>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</si>
  <si>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</si>
  <si>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</si>
  <si>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</si>
  <si>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</si>
  <si>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</si>
  <si>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</si>
  <si>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</si>
  <si>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</si>
  <si>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</si>
  <si>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</si>
  <si>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</si>
  <si>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</si>
  <si>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</si>
  <si>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</si>
  <si>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</si>
  <si>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</si>
  <si>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</si>
  <si>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</si>
  <si>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</si>
  <si>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</si>
  <si>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</si>
  <si>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</si>
  <si>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</si>
  <si>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</si>
  <si>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</si>
  <si>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</si>
  <si>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</si>
  <si>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</si>
  <si>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</si>
  <si>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</si>
  <si>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</si>
  <si>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</si>
  <si>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</si>
  <si>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</si>
  <si>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</si>
  <si>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</si>
  <si>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</si>
  <si>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</si>
  <si>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</si>
  <si>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</si>
  <si>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</si>
  <si>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</si>
  <si>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</si>
  <si>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</si>
  <si>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</si>
  <si>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</si>
  <si>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</si>
  <si>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</si>
  <si>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</si>
  <si>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</si>
  <si>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</si>
  <si>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</si>
  <si>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</si>
  <si>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</si>
  <si>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</si>
  <si>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</si>
  <si>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</si>
  <si>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</si>
  <si>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</si>
  <si>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</si>
  <si>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</si>
  <si>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</si>
  <si>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</si>
  <si>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</si>
  <si>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</si>
  <si>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</si>
  <si>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</si>
  <si>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</si>
  <si>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</si>
  <si>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</si>
  <si>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</si>
  <si>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</si>
  <si>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</si>
  <si>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</si>
  <si>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</si>
  <si>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</si>
  <si>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</si>
  <si>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</si>
  <si>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</si>
  <si>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</si>
  <si>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</si>
  <si>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</si>
  <si>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</si>
  <si>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</si>
  <si>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</si>
  <si>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</si>
  <si>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</si>
  <si>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</si>
  <si>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</si>
  <si>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</si>
  <si>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</si>
  <si>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</si>
  <si>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</si>
  <si>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</si>
  <si>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</si>
  <si>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</si>
  <si>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</si>
  <si>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</si>
  <si>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</si>
  <si>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</si>
  <si>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</si>
  <si>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</si>
  <si>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</si>
  <si>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</si>
  <si>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</si>
  <si>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</si>
  <si>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</si>
  <si>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</si>
  <si>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</si>
  <si>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</si>
  <si>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</si>
  <si>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</si>
  <si>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</si>
  <si>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</si>
  <si>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</si>
  <si>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</si>
  <si>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</si>
  <si>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</si>
  <si>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</si>
  <si>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</si>
  <si>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</si>
  <si>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</si>
  <si>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</si>
  <si>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</si>
  <si>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</si>
  <si>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</si>
  <si>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</si>
  <si>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</si>
  <si>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</si>
  <si>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</si>
  <si>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</si>
  <si>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</si>
  <si>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</si>
  <si>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</si>
  <si>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</si>
  <si>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</si>
  <si>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</si>
  <si>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</si>
  <si>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</si>
  <si>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</si>
  <si>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</si>
  <si>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</si>
  <si>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</si>
  <si>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</si>
  <si>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</si>
  <si>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</si>
  <si>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</si>
  <si>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</si>
  <si>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</si>
  <si>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</si>
  <si>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</si>
  <si>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</si>
  <si>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</si>
  <si>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</si>
  <si>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</si>
  <si>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</si>
  <si>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</si>
  <si>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</si>
  <si>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</si>
  <si>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</si>
  <si>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</si>
  <si>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</si>
  <si>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</si>
  <si>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</si>
  <si>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</si>
  <si>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</si>
  <si>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</si>
  <si>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</si>
  <si>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</si>
  <si>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</si>
  <si>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</si>
  <si>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</si>
  <si>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</si>
  <si>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</si>
  <si>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</si>
  <si>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</si>
  <si>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</si>
  <si>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</si>
  <si>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</si>
  <si>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</si>
  <si>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</si>
  <si>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</si>
  <si>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</si>
  <si>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</si>
  <si>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</si>
  <si>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</si>
  <si>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</si>
  <si>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</si>
  <si>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</si>
  <si>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</si>
  <si>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</si>
  <si>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</si>
  <si>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</si>
  <si>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</si>
  <si>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</si>
  <si>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</si>
  <si>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</si>
  <si>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</si>
  <si>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</si>
  <si>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</si>
  <si>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</si>
  <si>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</si>
  <si>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</si>
  <si>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</si>
  <si>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</si>
  <si>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</si>
  <si>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</si>
  <si>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</si>
  <si>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</si>
  <si>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</si>
  <si>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</si>
  <si>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</si>
  <si>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</si>
  <si>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</si>
  <si>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</si>
  <si>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</si>
  <si>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</si>
  <si>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</si>
  <si>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</si>
  <si>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</si>
  <si>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</si>
  <si>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</si>
  <si>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</si>
  <si>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</si>
  <si>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</si>
  <si>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</si>
  <si>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</si>
  <si>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</si>
  <si>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</si>
  <si>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</si>
  <si>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</si>
  <si>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</si>
  <si>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</si>
  <si>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</si>
  <si>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</si>
  <si>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</si>
  <si>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</si>
  <si>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</si>
  <si>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</si>
  <si>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</si>
  <si>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</si>
  <si>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</si>
  <si>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</si>
  <si>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</si>
  <si>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</si>
  <si>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</si>
  <si>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</si>
  <si>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</si>
  <si>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</si>
  <si>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</si>
  <si>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</si>
  <si>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</si>
  <si>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</si>
  <si>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</si>
  <si>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</si>
  <si>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</si>
  <si>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</si>
  <si>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</si>
  <si>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</si>
  <si>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</si>
  <si>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</si>
  <si>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</si>
  <si>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</si>
  <si>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</si>
  <si>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</si>
  <si>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</si>
  <si>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</si>
  <si>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</si>
  <si>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</si>
  <si>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</si>
  <si>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</si>
  <si>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</si>
  <si>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</si>
  <si>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</si>
  <si>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</si>
  <si>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</si>
  <si>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</si>
  <si>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</si>
  <si>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</si>
  <si>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</si>
  <si>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</si>
  <si>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</si>
  <si>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</si>
  <si>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</si>
  <si>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</si>
  <si>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</si>
  <si>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</si>
  <si>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</si>
  <si>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</si>
  <si>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</si>
  <si>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</si>
  <si>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</si>
  <si>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</si>
  <si>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</si>
  <si>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</si>
  <si>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</si>
  <si>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</si>
  <si>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</si>
  <si>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</si>
  <si>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</si>
  <si>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</si>
  <si>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</si>
  <si>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</si>
  <si>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</si>
  <si>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</si>
  <si>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</si>
  <si>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</si>
  <si>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</si>
  <si>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</si>
  <si>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</si>
  <si>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</si>
  <si>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</si>
  <si>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</si>
  <si>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</si>
  <si>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</si>
  <si>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</si>
  <si>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</si>
  <si>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</si>
  <si>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</si>
  <si>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</si>
  <si>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</si>
  <si>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</si>
  <si>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</si>
  <si>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</si>
  <si>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</si>
  <si>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</si>
  <si>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</si>
  <si>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</si>
  <si>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</si>
  <si>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</si>
  <si>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</si>
  <si>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</si>
  <si>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</si>
  <si>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</si>
  <si>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</si>
  <si>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</si>
  <si>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</si>
  <si>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</si>
  <si>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</si>
  <si>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</si>
  <si>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</si>
  <si>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</si>
  <si>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</si>
  <si>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</si>
  <si>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</si>
  <si>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</si>
  <si>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</si>
  <si>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</si>
  <si>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</si>
  <si>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</si>
  <si>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</si>
  <si>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</si>
  <si>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</si>
  <si>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</si>
  <si>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</si>
  <si>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</si>
  <si>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</si>
  <si>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</si>
  <si>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</si>
  <si>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</si>
  <si>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</si>
  <si>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</si>
  <si>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</si>
  <si>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</si>
  <si>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</si>
  <si>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</si>
  <si>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</si>
  <si>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</si>
  <si>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</si>
  <si>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</si>
  <si>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</si>
  <si>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</si>
  <si>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</si>
  <si>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</si>
  <si>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</si>
  <si>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</si>
  <si>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</si>
  <si>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</si>
  <si>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</si>
  <si>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</si>
  <si>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</si>
  <si>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</si>
  <si>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</si>
  <si>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</si>
  <si>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</si>
  <si>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</si>
  <si>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</si>
  <si>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</si>
  <si>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</si>
  <si>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</si>
  <si>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</si>
  <si>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</si>
  <si>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</si>
  <si>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</si>
  <si>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</si>
  <si>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</si>
  <si>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</si>
  <si>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</si>
  <si>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</si>
  <si>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</si>
  <si>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</si>
  <si>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</si>
  <si>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</si>
  <si>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</si>
  <si>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</si>
  <si>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</si>
  <si>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</si>
  <si>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</si>
  <si>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</si>
  <si>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</si>
  <si>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</si>
  <si>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</si>
  <si>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</si>
  <si>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</si>
  <si>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</si>
  <si>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</si>
  <si>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</si>
  <si>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</si>
  <si>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</si>
  <si>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</si>
  <si>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</si>
  <si>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</si>
  <si>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</si>
  <si>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</si>
  <si>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</si>
  <si>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</si>
  <si>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</si>
  <si>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</si>
  <si>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</si>
  <si>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</si>
  <si>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</si>
  <si>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</si>
  <si>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</si>
  <si>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</si>
  <si>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</si>
  <si>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</si>
  <si>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</si>
  <si>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</si>
  <si>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</si>
  <si>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</si>
  <si>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</si>
  <si>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</si>
  <si>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</si>
  <si>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</si>
  <si>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</si>
  <si>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</si>
  <si>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</si>
  <si>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</si>
  <si>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</si>
  <si>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</si>
  <si>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</si>
  <si>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</si>
  <si>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</si>
  <si>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</si>
  <si>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</si>
  <si>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</si>
  <si>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</si>
  <si>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</si>
  <si>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</si>
  <si>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</si>
  <si>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</si>
  <si>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</si>
  <si>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</si>
  <si>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</si>
  <si>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</si>
  <si>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</si>
  <si>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</si>
  <si>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</si>
  <si>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</si>
  <si>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</si>
  <si>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</si>
  <si>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</si>
  <si>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</si>
  <si>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</si>
  <si>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</si>
  <si>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</si>
  <si>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</si>
  <si>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</si>
  <si>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</si>
  <si>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</si>
  <si>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</si>
  <si>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</si>
  <si>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</si>
  <si>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</si>
  <si>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</si>
  <si>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</si>
  <si>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</si>
  <si>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</si>
  <si>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</si>
  <si>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</si>
  <si>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</si>
  <si>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</si>
  <si>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</si>
  <si>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</si>
  <si>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</si>
  <si>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</si>
  <si>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</si>
  <si>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</si>
  <si>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</si>
  <si>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</si>
  <si>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</si>
  <si>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</si>
  <si>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</si>
  <si>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</si>
  <si>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</si>
  <si>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</si>
  <si>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</si>
  <si>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</si>
  <si>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</si>
  <si>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</si>
  <si>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</si>
  <si>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</si>
  <si>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</si>
  <si>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</si>
  <si>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</si>
  <si>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</si>
  <si>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</si>
  <si>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</si>
  <si>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</si>
  <si>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</si>
  <si>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</si>
  <si>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</si>
  <si>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</si>
  <si>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</si>
  <si>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</si>
  <si>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</si>
  <si>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</si>
  <si>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</si>
  <si>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</si>
  <si>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</si>
  <si>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</si>
  <si>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</si>
  <si>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</si>
  <si>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</si>
  <si>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</si>
  <si>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</si>
  <si>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</si>
  <si>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</si>
  <si>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</si>
  <si>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</si>
  <si>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</si>
  <si>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</si>
  <si>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</si>
  <si>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</si>
  <si>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</si>
  <si>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</si>
  <si>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</si>
  <si>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</si>
  <si>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</si>
  <si>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</si>
  <si>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</si>
  <si>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</si>
  <si>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</si>
  <si>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</si>
  <si>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</si>
  <si>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</si>
  <si>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</si>
  <si>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</si>
  <si>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</si>
  <si>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</si>
  <si>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</si>
  <si>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</si>
  <si>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</si>
  <si>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</si>
  <si>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</si>
  <si>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</si>
  <si>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</si>
  <si>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</si>
  <si>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</si>
  <si>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</si>
  <si>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</si>
  <si>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</si>
  <si>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</si>
  <si>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</si>
  <si>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</si>
  <si>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</si>
  <si>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</si>
  <si>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</si>
  <si>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</si>
  <si>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</si>
  <si>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</si>
  <si>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</si>
  <si>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</si>
  <si>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</si>
  <si>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</si>
  <si>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</si>
  <si>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</si>
  <si>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</si>
  <si>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</si>
  <si>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</si>
  <si>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</si>
  <si>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</si>
  <si>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</si>
  <si>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</si>
  <si>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</si>
  <si>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</si>
  <si>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</si>
  <si>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</si>
  <si>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</si>
  <si>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</si>
  <si>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</si>
  <si>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</si>
  <si>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</si>
  <si>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</si>
  <si>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</si>
  <si>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</si>
  <si>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</si>
  <si>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</si>
  <si>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</si>
  <si>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</si>
  <si>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</si>
  <si>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</si>
  <si>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</si>
  <si>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</si>
  <si>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</si>
  <si>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</si>
  <si>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</si>
  <si>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</si>
  <si>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</si>
  <si>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</si>
  <si>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</si>
  <si>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</si>
  <si>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</si>
  <si>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</si>
  <si>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</si>
  <si>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</si>
  <si>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</si>
  <si>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</si>
  <si>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</si>
  <si>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</si>
  <si>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</si>
  <si>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</si>
  <si>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</si>
  <si>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</si>
  <si>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</si>
  <si>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</si>
  <si>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</si>
  <si>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</si>
  <si>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</si>
  <si>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</si>
  <si>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</si>
  <si>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</si>
  <si>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</si>
  <si>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</si>
  <si>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</si>
  <si>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</si>
  <si>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</si>
  <si>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</si>
  <si>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</si>
  <si>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</si>
  <si>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</si>
  <si>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</si>
  <si>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</si>
  <si>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</si>
  <si>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</si>
  <si>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</si>
  <si>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</si>
  <si>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</si>
  <si>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</si>
  <si>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</si>
  <si>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</si>
  <si>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</si>
  <si>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</si>
  <si>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</si>
  <si>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</si>
  <si>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</si>
  <si>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</si>
  <si>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</si>
  <si>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</si>
  <si>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</si>
  <si>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</si>
  <si>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</si>
  <si>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</si>
  <si>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</si>
  <si>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</si>
  <si>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</si>
  <si>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</si>
  <si>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</si>
  <si>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</si>
  <si>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</si>
  <si>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</si>
  <si>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</si>
  <si>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</si>
  <si>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</si>
  <si>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</si>
  <si>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</si>
  <si>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</si>
  <si>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</si>
  <si>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</si>
  <si>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</si>
  <si>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</si>
  <si>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</si>
  <si>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</si>
  <si>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</si>
  <si>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</si>
  <si>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</si>
  <si>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</si>
  <si>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</si>
  <si>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</si>
  <si>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</si>
  <si>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</si>
  <si>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</si>
  <si>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</si>
  <si>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</si>
  <si>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</si>
  <si>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</si>
  <si>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</si>
  <si>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</si>
  <si>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</si>
  <si>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</si>
  <si>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</si>
  <si>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</si>
  <si>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</si>
  <si>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</si>
  <si>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</si>
  <si>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</si>
  <si>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</si>
  <si>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</si>
  <si>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</si>
  <si>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</si>
  <si>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</si>
  <si>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</si>
  <si>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</si>
  <si>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</si>
  <si>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</si>
  <si>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</si>
  <si>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</si>
  <si>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</si>
  <si>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</si>
  <si>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</si>
  <si>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</si>
  <si>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</si>
  <si>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</si>
  <si>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</si>
  <si>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</si>
  <si>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</si>
  <si>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</si>
  <si>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</si>
  <si>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</si>
  <si>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</si>
  <si>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</si>
  <si>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</si>
  <si>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</si>
  <si>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</si>
  <si>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</si>
  <si>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</si>
  <si>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</si>
  <si>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</si>
  <si>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</si>
  <si>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</si>
  <si>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</si>
  <si>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</si>
  <si>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</si>
  <si>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</si>
  <si>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</si>
  <si>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</si>
  <si>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</si>
  <si>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</si>
  <si>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</si>
  <si>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</si>
  <si>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</si>
  <si>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</si>
  <si>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</si>
  <si>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</si>
  <si>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</si>
  <si>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</si>
  <si>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</si>
  <si>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</si>
  <si>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</si>
  <si>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</si>
  <si>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</si>
  <si>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</si>
  <si>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</si>
  <si>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</si>
  <si>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</si>
  <si>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</si>
  <si>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</si>
  <si>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</si>
  <si>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</si>
  <si>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</si>
  <si>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</si>
  <si>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</si>
  <si>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</si>
  <si>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</si>
  <si>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</si>
  <si>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</si>
  <si>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</si>
  <si>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</si>
  <si>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</si>
  <si>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</si>
  <si>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</si>
  <si>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</si>
  <si>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</si>
  <si>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</si>
  <si>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</si>
  <si>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</si>
  <si>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</si>
  <si>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</si>
  <si>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</si>
  <si>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</si>
  <si>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</si>
  <si>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</si>
  <si>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</si>
  <si>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</si>
  <si>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</si>
  <si>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</si>
  <si>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</si>
  <si>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</si>
  <si>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</si>
  <si>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</si>
  <si>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</si>
  <si>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</si>
  <si>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</si>
  <si>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</si>
  <si>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</si>
  <si>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</si>
  <si>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</si>
  <si>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</si>
  <si>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</si>
  <si>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</si>
  <si>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</si>
  <si>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</si>
  <si>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</si>
  <si>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</si>
  <si>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</si>
  <si>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</si>
  <si>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</si>
  <si>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</si>
  <si>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</si>
  <si>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</si>
  <si>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</si>
  <si>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</si>
  <si>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</si>
  <si>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</si>
  <si>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</si>
  <si>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</si>
  <si>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</si>
  <si>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</si>
  <si>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</si>
  <si>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</si>
  <si>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</si>
  <si>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</si>
  <si>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</si>
  <si>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</si>
  <si>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</si>
  <si>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</si>
  <si>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</si>
  <si>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</si>
  <si>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</si>
  <si>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</si>
  <si>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</si>
  <si>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</si>
  <si>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</si>
  <si>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</si>
  <si>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</si>
  <si>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</si>
  <si>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</si>
  <si>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</si>
  <si>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</si>
  <si>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</si>
  <si>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</si>
  <si>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</si>
  <si>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</si>
  <si>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</si>
  <si>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</si>
  <si>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</si>
  <si>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</si>
  <si>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</si>
  <si>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</si>
  <si>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</si>
  <si>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</si>
  <si>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</si>
  <si>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</si>
  <si>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</si>
  <si>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</si>
  <si>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</si>
  <si>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</si>
  <si>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</si>
  <si>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</si>
  <si>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</si>
  <si>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</si>
  <si>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</si>
  <si>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</si>
  <si>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</si>
  <si>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</si>
  <si>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</si>
  <si>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</si>
  <si>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</si>
  <si>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</si>
  <si>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</si>
  <si>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</si>
  <si>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</si>
  <si>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</si>
  <si>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</si>
  <si>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</si>
  <si>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</si>
  <si>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</si>
  <si>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</si>
  <si>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</si>
  <si>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</si>
  <si>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</si>
  <si>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</si>
  <si>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</si>
  <si>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</si>
  <si>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</si>
  <si>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</si>
  <si>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</si>
  <si>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</si>
  <si>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</si>
  <si>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</si>
  <si>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</si>
  <si>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</si>
  <si>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</si>
  <si>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</si>
  <si>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</si>
  <si>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</si>
  <si>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</si>
  <si>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</si>
  <si>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</si>
  <si>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</si>
  <si>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</si>
  <si>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</si>
  <si>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</si>
  <si>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</si>
  <si>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</si>
  <si>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</si>
  <si>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</si>
  <si>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</si>
  <si>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</si>
  <si>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</si>
  <si>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</si>
  <si>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</si>
  <si>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</si>
  <si>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</si>
  <si>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</si>
  <si>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</si>
  <si>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</si>
  <si>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</si>
  <si>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</si>
  <si>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</si>
  <si>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</si>
  <si>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</si>
  <si>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</si>
  <si>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</si>
  <si>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</si>
  <si>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</si>
  <si>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</si>
  <si>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</si>
  <si>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</si>
  <si>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</si>
  <si>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</si>
  <si>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</si>
  <si>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</si>
  <si>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</si>
  <si>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</si>
  <si>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</si>
  <si>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</si>
  <si>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</si>
  <si>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</si>
  <si>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</si>
  <si>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</si>
  <si>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</si>
  <si>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</si>
  <si>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</si>
  <si>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</si>
  <si>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</si>
  <si>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</si>
  <si>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</si>
  <si>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</si>
  <si>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</si>
  <si>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</si>
  <si>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</si>
  <si>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</si>
  <si>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</si>
  <si>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</si>
  <si>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</si>
  <si>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</si>
  <si>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</si>
  <si>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</si>
  <si>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</si>
  <si>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</si>
  <si>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</si>
  <si>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</si>
  <si>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</si>
  <si>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</si>
  <si>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</si>
  <si>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</si>
  <si>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</si>
  <si>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</si>
  <si>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</si>
  <si>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</si>
  <si>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</si>
  <si>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</si>
  <si>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</si>
  <si>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</si>
  <si>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</si>
  <si>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</si>
  <si>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</si>
  <si>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</si>
  <si>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</si>
  <si>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</si>
  <si>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</si>
  <si>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</si>
  <si>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</si>
  <si>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</si>
  <si>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</si>
  <si>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</si>
  <si>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</si>
  <si>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</si>
  <si>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</si>
  <si>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</si>
  <si>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</si>
  <si>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</si>
  <si>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</si>
  <si>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</si>
  <si>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</si>
  <si>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</si>
  <si>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</si>
  <si>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</si>
  <si>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</si>
  <si>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</si>
  <si>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</si>
  <si>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</si>
  <si>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</si>
  <si>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</si>
  <si>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</si>
  <si>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</si>
  <si>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</si>
  <si>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</si>
  <si>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</si>
  <si>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</si>
  <si>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</si>
  <si>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</si>
  <si>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</si>
  <si>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</si>
  <si>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</si>
  <si>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</si>
  <si>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</si>
  <si>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</si>
  <si>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</si>
  <si>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</si>
  <si>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</si>
  <si>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</si>
  <si>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</si>
  <si>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</si>
  <si>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</si>
  <si>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</si>
  <si>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</si>
  <si>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</si>
  <si>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</si>
  <si>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</si>
  <si>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</si>
  <si>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</si>
  <si>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</si>
  <si>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</si>
  <si>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</si>
  <si>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</si>
  <si>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</si>
  <si>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</si>
  <si>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</si>
  <si>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</si>
  <si>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</si>
  <si>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</si>
  <si>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</si>
  <si>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</si>
  <si>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</si>
  <si>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</si>
  <si>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</si>
  <si>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</si>
  <si>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</si>
  <si>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</si>
  <si>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</si>
  <si>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</si>
  <si>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</si>
  <si>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</si>
  <si>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</si>
  <si>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</si>
  <si>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</si>
  <si>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</si>
  <si>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</si>
  <si>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</si>
  <si>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</si>
  <si>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</si>
  <si>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</si>
  <si>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</si>
  <si>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</si>
  <si>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</si>
  <si>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</si>
  <si>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</si>
  <si>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</si>
  <si>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</si>
  <si>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</si>
  <si>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</si>
  <si>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</si>
  <si>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</si>
  <si>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</si>
  <si>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</si>
  <si>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</si>
  <si>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</si>
  <si>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</si>
  <si>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</si>
  <si>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</si>
  <si>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</si>
  <si>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</si>
  <si>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</si>
  <si>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</si>
  <si>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</si>
  <si>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</si>
  <si>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</si>
  <si>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</si>
  <si>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</si>
  <si>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</si>
  <si>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</si>
  <si>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</si>
  <si>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</si>
  <si>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</si>
  <si>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</si>
  <si>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</si>
  <si>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</si>
  <si>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</si>
  <si>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</si>
  <si>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</si>
  <si>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</si>
  <si>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</si>
  <si>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</si>
  <si>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</si>
  <si>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</si>
  <si>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</si>
  <si>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</si>
  <si>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</si>
  <si>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</si>
  <si>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</si>
  <si>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</si>
  <si>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</si>
  <si>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</si>
  <si>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</si>
  <si>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</si>
  <si>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</si>
  <si>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</si>
  <si>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</si>
  <si>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</si>
  <si>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</si>
  <si>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</si>
  <si>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</si>
  <si>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</si>
  <si>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</si>
  <si>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</si>
  <si>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</si>
  <si>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</si>
  <si>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</si>
  <si>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</si>
  <si>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</si>
  <si>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</si>
  <si>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</si>
  <si>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</si>
  <si>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</si>
  <si>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</si>
  <si>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</si>
  <si>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</si>
  <si>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</si>
  <si>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</si>
  <si>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</si>
  <si>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</si>
  <si>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</si>
  <si>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</si>
  <si>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</si>
  <si>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</si>
  <si>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</si>
  <si>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</si>
  <si>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</si>
  <si>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</si>
  <si>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</si>
  <si>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</si>
  <si>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</si>
  <si>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</si>
  <si>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</si>
  <si>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</si>
  <si>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</si>
  <si>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</si>
  <si>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</si>
  <si>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</si>
  <si>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</si>
  <si>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</si>
  <si>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</si>
  <si>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</si>
  <si>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</si>
  <si>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</si>
  <si>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</si>
  <si>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</si>
  <si>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</si>
  <si>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</si>
  <si>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</si>
  <si>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</si>
  <si>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</si>
  <si>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</si>
  <si>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</si>
  <si>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</si>
  <si>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</si>
  <si>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</si>
  <si>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</si>
  <si>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</si>
  <si>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</si>
  <si>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</si>
  <si>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</si>
  <si>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</si>
  <si>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</si>
  <si>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</si>
  <si>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</si>
  <si>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</si>
  <si>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</si>
  <si>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</si>
  <si>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</si>
  <si>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</si>
  <si>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</si>
  <si>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</si>
  <si>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</si>
  <si>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</si>
  <si>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</si>
  <si>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</si>
  <si>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</si>
  <si>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</si>
  <si>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</si>
  <si>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</si>
  <si>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</si>
  <si>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</si>
  <si>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</si>
  <si>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</si>
  <si>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</si>
  <si>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</si>
  <si>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</si>
  <si>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</si>
  <si>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</si>
  <si>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</si>
  <si>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</si>
  <si>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</si>
  <si>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</si>
  <si>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</si>
  <si>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</si>
  <si>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</si>
  <si>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</si>
  <si>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</si>
  <si>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</si>
  <si>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</si>
  <si>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</si>
  <si>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</si>
  <si>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</si>
  <si>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</si>
  <si>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</si>
  <si>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</si>
  <si>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</si>
  <si>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</si>
  <si>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</si>
  <si>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</si>
  <si>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</si>
  <si>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</si>
  <si>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</si>
  <si>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</si>
  <si>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</si>
  <si>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</si>
  <si>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</si>
  <si>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</si>
  <si>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</si>
  <si>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</si>
  <si>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</si>
  <si>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</si>
  <si>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</si>
  <si>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</si>
  <si>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</si>
  <si>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</si>
  <si>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</si>
  <si>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</si>
  <si>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</si>
  <si>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</si>
  <si>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</si>
  <si>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</si>
  <si>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</si>
  <si>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</si>
  <si>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</si>
  <si>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</si>
  <si>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</si>
  <si>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</si>
  <si>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</si>
  <si>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</si>
  <si>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</si>
  <si>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</si>
  <si>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</si>
  <si>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</si>
  <si>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</si>
  <si>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</si>
  <si>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</si>
  <si>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</si>
  <si>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</si>
  <si>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</si>
  <si>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</si>
  <si>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</si>
  <si>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</si>
  <si>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</si>
  <si>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</si>
  <si>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</si>
  <si>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</si>
  <si>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</si>
  <si>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</si>
  <si>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</si>
  <si>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</si>
  <si>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</si>
  <si>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</si>
  <si>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</si>
  <si>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</si>
  <si>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</si>
  <si>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</si>
  <si>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</si>
  <si>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</si>
  <si>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</si>
  <si>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</si>
  <si>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</si>
  <si>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</si>
  <si>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</si>
  <si>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</si>
  <si>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</si>
  <si>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</si>
  <si>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</si>
  <si>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</si>
  <si>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</si>
  <si>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</si>
  <si>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</si>
  <si>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</si>
  <si>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</si>
  <si>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</si>
  <si>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</si>
  <si>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</si>
  <si>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</si>
  <si>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</si>
  <si>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</si>
  <si>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</si>
  <si>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</si>
  <si>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</si>
  <si>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</si>
  <si>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</si>
  <si>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</si>
  <si>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</si>
  <si>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</si>
  <si>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</si>
  <si>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</si>
  <si>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</si>
  <si>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</si>
  <si>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</si>
  <si>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</si>
  <si>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</si>
  <si>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</si>
  <si>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</si>
  <si>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</si>
  <si>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</si>
  <si>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</si>
  <si>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</si>
  <si>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</si>
  <si>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</si>
  <si>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</si>
  <si>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</si>
  <si>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</si>
  <si>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</si>
  <si>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</si>
  <si>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</si>
  <si>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</si>
  <si>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</si>
  <si>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</si>
  <si>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</si>
  <si>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</si>
  <si>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</si>
  <si>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</si>
  <si>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</si>
  <si>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</si>
  <si>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</si>
  <si>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</si>
  <si>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</si>
  <si>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</si>
  <si>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</si>
  <si>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</si>
  <si>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</si>
  <si>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</si>
  <si>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</si>
  <si>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</si>
  <si>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</si>
  <si>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</si>
  <si>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</si>
  <si>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</si>
  <si>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</si>
  <si>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</si>
  <si>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</si>
  <si>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</si>
  <si>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</si>
  <si>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</si>
  <si>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</si>
  <si>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</si>
  <si>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</si>
  <si>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</si>
  <si>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</si>
  <si>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</si>
  <si>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</si>
  <si>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</si>
  <si>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</si>
  <si>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</si>
  <si>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</si>
  <si>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</si>
  <si>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</si>
  <si>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</si>
  <si>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</si>
  <si>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</si>
  <si>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</si>
  <si>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</si>
  <si>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</si>
  <si>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</si>
  <si>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</si>
  <si>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</si>
  <si>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</si>
  <si>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</si>
  <si>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</si>
  <si>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</si>
  <si>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</si>
  <si>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</si>
  <si>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</si>
  <si>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</si>
  <si>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</si>
  <si>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</si>
  <si>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</si>
  <si>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</si>
  <si>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</si>
  <si>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</si>
  <si>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</si>
  <si>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</si>
  <si>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</si>
  <si>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</si>
  <si>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</si>
  <si>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</si>
  <si>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</si>
  <si>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</si>
  <si>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</si>
  <si>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</si>
  <si>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</si>
  <si>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</si>
  <si>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</si>
  <si>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</si>
  <si>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</si>
  <si>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</si>
  <si>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</si>
  <si>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</si>
  <si>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</si>
  <si>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</si>
  <si>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</si>
  <si>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</si>
  <si>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</si>
  <si>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</si>
  <si>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</si>
  <si>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</si>
  <si>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</si>
  <si>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</si>
  <si>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</si>
  <si>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</si>
  <si>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</si>
  <si>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</si>
  <si>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</si>
  <si>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</si>
  <si>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</si>
  <si>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</si>
  <si>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</si>
  <si>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</si>
  <si>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</si>
  <si>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</si>
  <si>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</si>
  <si>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</si>
  <si>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</si>
  <si>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</si>
  <si>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</si>
  <si>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</si>
  <si>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</si>
  <si>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</si>
  <si>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</si>
  <si>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</si>
  <si>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</si>
  <si>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</si>
  <si>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</si>
  <si>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</si>
  <si>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</si>
  <si>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</si>
  <si>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</si>
  <si>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</si>
  <si>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</si>
  <si>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</si>
  <si>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</si>
  <si>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</si>
  <si>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</si>
  <si>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</si>
  <si>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</si>
  <si>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</si>
  <si>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</si>
  <si>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</si>
  <si>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</si>
  <si>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</si>
  <si>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</si>
  <si>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</si>
  <si>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</si>
  <si>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</si>
  <si>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</si>
  <si>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</si>
  <si>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</si>
  <si>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</si>
  <si>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</si>
  <si>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</si>
  <si>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</si>
  <si>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</si>
  <si>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</si>
  <si>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</si>
  <si>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</si>
  <si>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</si>
  <si>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</si>
  <si>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</si>
  <si>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</si>
  <si>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</si>
  <si>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</si>
  <si>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</si>
  <si>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</si>
  <si>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</si>
  <si>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</si>
  <si>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</si>
  <si>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</si>
  <si>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</si>
  <si>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</si>
  <si>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</si>
  <si>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</si>
  <si>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</si>
  <si>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</si>
  <si>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</si>
  <si>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</si>
  <si>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</si>
  <si>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</si>
  <si>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</si>
  <si>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</si>
  <si>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</si>
  <si>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</si>
  <si>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</si>
  <si>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</si>
  <si>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</si>
  <si>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</si>
  <si>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</si>
  <si>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</si>
  <si>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</si>
  <si>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</si>
  <si>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</si>
  <si>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</si>
  <si>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</si>
  <si>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</si>
  <si>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</si>
  <si>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</si>
  <si>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</si>
  <si>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</si>
  <si>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</si>
  <si>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</si>
  <si>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</si>
  <si>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</si>
  <si>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</si>
  <si>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</si>
  <si>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</si>
  <si>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</si>
  <si>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</si>
  <si>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</si>
  <si>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</si>
  <si>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</si>
  <si>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</si>
  <si>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</si>
  <si>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</si>
  <si>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</si>
  <si>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</si>
  <si>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</si>
  <si>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</si>
  <si>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</si>
  <si>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</si>
  <si>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</si>
  <si>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</si>
  <si>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</si>
  <si>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</si>
  <si>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</si>
  <si>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</si>
  <si>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</si>
  <si>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</si>
  <si>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</si>
  <si>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</si>
  <si>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</si>
  <si>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</si>
  <si>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</si>
  <si>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</si>
  <si>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</si>
  <si>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</si>
  <si>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</si>
  <si>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</si>
  <si>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</si>
  <si>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</si>
  <si>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</si>
  <si>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</si>
  <si>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</si>
  <si>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</si>
  <si>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</si>
  <si>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</si>
  <si>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</si>
  <si>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</si>
  <si>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</si>
  <si>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</si>
  <si>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</si>
  <si>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</si>
  <si>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</si>
  <si>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</si>
  <si>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</si>
  <si>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</si>
  <si>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</si>
  <si>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</si>
  <si>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</si>
  <si>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</si>
  <si>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</si>
  <si>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</si>
  <si>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</si>
  <si>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</si>
  <si>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</si>
  <si>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</si>
  <si>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</si>
  <si>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</si>
  <si>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</si>
  <si>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</si>
  <si>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</si>
  <si>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</si>
  <si>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</si>
  <si>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</si>
  <si>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</si>
  <si>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</si>
  <si>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</si>
  <si>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</si>
  <si>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</si>
  <si>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</si>
  <si>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</si>
  <si>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</si>
  <si>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</si>
  <si>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</si>
  <si>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</si>
  <si>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</si>
  <si>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</si>
  <si>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</si>
  <si>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</si>
  <si>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</si>
  <si>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</si>
  <si>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</si>
  <si>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</si>
  <si>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</si>
  <si>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</si>
  <si>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</si>
  <si>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</si>
  <si>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</si>
  <si>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</si>
  <si>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</si>
  <si>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</si>
  <si>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</si>
  <si>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</si>
  <si>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</si>
  <si>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</si>
  <si>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</si>
  <si>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</si>
  <si>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</si>
  <si>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</si>
  <si>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</si>
  <si>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</si>
  <si>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</si>
  <si>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</si>
  <si>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</si>
  <si>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</si>
  <si>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</si>
  <si>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</si>
  <si>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</si>
  <si>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</si>
  <si>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</si>
  <si>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</si>
  <si>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</si>
  <si>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</si>
  <si>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</si>
  <si>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</si>
  <si>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</si>
  <si>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</si>
  <si>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</si>
  <si>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</si>
  <si>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</si>
  <si>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</si>
  <si>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</si>
  <si>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</si>
  <si>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</si>
  <si>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</si>
  <si>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</si>
  <si>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</si>
  <si>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</si>
  <si>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</si>
  <si>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</si>
  <si>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</si>
  <si>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</si>
  <si>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</si>
  <si>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</si>
  <si>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</si>
  <si>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</si>
  <si>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</si>
  <si>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</si>
  <si>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</si>
  <si>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</si>
  <si>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</si>
  <si>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</si>
  <si>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</si>
  <si>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</si>
  <si>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</si>
  <si>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</si>
  <si>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</si>
  <si>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</si>
  <si>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</si>
  <si>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</si>
  <si>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</si>
  <si>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</si>
  <si>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</si>
  <si>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</si>
  <si>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</si>
  <si>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</si>
  <si>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</si>
  <si>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</si>
  <si>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</si>
  <si>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</si>
  <si>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</si>
  <si>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</si>
  <si>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</si>
  <si>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</si>
  <si>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</si>
  <si>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</si>
  <si>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</si>
  <si>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</si>
  <si>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</si>
  <si>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</si>
  <si>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</si>
  <si>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</si>
  <si>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</si>
  <si>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</si>
  <si>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</si>
  <si>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</si>
  <si>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</si>
  <si>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</si>
  <si>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</si>
  <si>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</si>
  <si>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</si>
  <si>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</si>
  <si>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</si>
  <si>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</si>
  <si>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</si>
  <si>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</si>
  <si>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</si>
  <si>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</si>
  <si>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</si>
  <si>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</si>
  <si>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</si>
  <si>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</si>
  <si>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</si>
  <si>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</si>
  <si>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</si>
  <si>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</si>
  <si>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</si>
  <si>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</si>
  <si>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</si>
  <si>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</si>
  <si>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</si>
  <si>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</si>
  <si>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</si>
  <si>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</si>
  <si>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</si>
  <si>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</si>
  <si>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</si>
  <si>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</si>
  <si>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</si>
  <si>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</si>
  <si>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</si>
  <si>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</si>
  <si>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</si>
  <si>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</si>
  <si>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</si>
  <si>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</si>
  <si>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</si>
  <si>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</si>
  <si>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</si>
  <si>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</si>
  <si>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</si>
  <si>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</si>
  <si>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</si>
  <si>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</si>
  <si>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</si>
  <si>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</si>
  <si>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</si>
  <si>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</si>
  <si>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</si>
  <si>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</si>
  <si>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</si>
  <si>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</si>
  <si>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</si>
  <si>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</si>
  <si>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</si>
  <si>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</si>
  <si>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</si>
  <si>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</si>
  <si>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</si>
  <si>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</si>
  <si>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</si>
  <si>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</si>
  <si>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</si>
  <si>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</si>
  <si>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</si>
  <si>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</si>
  <si>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</si>
  <si>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</si>
  <si>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</si>
  <si>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</si>
  <si>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</si>
  <si>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</si>
  <si>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</si>
  <si>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</si>
  <si>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</si>
  <si>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</si>
  <si>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</si>
  <si>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</si>
  <si>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</si>
  <si>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</si>
  <si>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</si>
  <si>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</si>
  <si>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</si>
  <si>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</si>
  <si>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</si>
  <si>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</si>
  <si>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</si>
  <si>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</si>
  <si>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</si>
  <si>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</si>
  <si>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</si>
  <si>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</si>
  <si>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</si>
  <si>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</si>
  <si>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</si>
  <si>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</si>
  <si>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</si>
  <si>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</si>
  <si>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</si>
  <si>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</si>
  <si>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</si>
  <si>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</si>
  <si>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</si>
  <si>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</si>
  <si>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</si>
  <si>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</si>
  <si>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</si>
  <si>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</si>
  <si>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</si>
  <si>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</si>
  <si>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</si>
  <si>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</si>
  <si>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</si>
  <si>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</si>
  <si>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</si>
  <si>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</si>
  <si>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</si>
  <si>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</si>
  <si>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</si>
  <si>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</si>
  <si>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</si>
  <si>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</si>
  <si>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</si>
  <si>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</si>
  <si>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</si>
  <si>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</si>
  <si>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</si>
  <si>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</si>
  <si>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</si>
  <si>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</si>
  <si>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</si>
  <si>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</si>
  <si>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</si>
  <si>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</si>
  <si>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</si>
  <si>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</si>
  <si>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</si>
  <si>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</si>
  <si>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</si>
  <si>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</si>
  <si>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</si>
  <si>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</si>
  <si>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</si>
  <si>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</si>
  <si>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</si>
  <si>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</si>
  <si>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</si>
  <si>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</si>
  <si>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</si>
  <si>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</si>
  <si>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</si>
  <si>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</si>
  <si>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</si>
  <si>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</si>
  <si>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</si>
  <si>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</si>
  <si>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</si>
  <si>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</si>
  <si>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</si>
  <si>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</si>
  <si>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</si>
  <si>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</si>
  <si>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</si>
  <si>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</si>
  <si>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</si>
  <si>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</si>
  <si>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</si>
  <si>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</si>
  <si>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</si>
  <si>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</si>
  <si>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</si>
  <si>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</si>
  <si>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</si>
  <si>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</si>
  <si>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</si>
  <si>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</si>
  <si>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</si>
  <si>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</si>
  <si>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</si>
  <si>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</si>
  <si>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</si>
  <si>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</si>
  <si>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</si>
  <si>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</si>
  <si>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</si>
  <si>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</si>
  <si>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</si>
  <si>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</si>
  <si>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</si>
  <si>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</si>
  <si>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</si>
  <si>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</si>
  <si>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</si>
  <si>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</si>
  <si>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</si>
  <si>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</si>
  <si>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</si>
  <si>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</si>
  <si>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</si>
  <si>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</si>
  <si>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</si>
  <si>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</si>
  <si>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</si>
  <si>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</si>
  <si>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</si>
  <si>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</si>
  <si>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</si>
  <si>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</si>
  <si>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</si>
  <si>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</si>
  <si>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</si>
  <si>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</si>
  <si>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</si>
  <si>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</si>
  <si>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</si>
  <si>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</si>
  <si>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</si>
  <si>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</si>
  <si>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</si>
  <si>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</si>
  <si>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</si>
  <si>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</si>
  <si>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</si>
  <si>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</si>
  <si>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</si>
  <si>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</si>
  <si>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</si>
  <si>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</si>
  <si>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</si>
  <si>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</si>
  <si>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</si>
  <si>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</si>
  <si>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</si>
  <si>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</si>
  <si>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</si>
  <si>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</si>
  <si>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</si>
  <si>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</si>
  <si>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</si>
  <si>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</si>
  <si>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</si>
  <si>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</si>
  <si>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</si>
  <si>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</si>
  <si>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</si>
  <si>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</si>
  <si>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</si>
  <si>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</si>
  <si>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</si>
  <si>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</si>
  <si>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</si>
  <si>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</si>
  <si>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</si>
  <si>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</si>
  <si>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</si>
  <si>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</si>
  <si>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</si>
  <si>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</si>
  <si>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</si>
  <si>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</si>
  <si>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</si>
  <si>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</si>
  <si>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</si>
  <si>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</si>
  <si>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</si>
  <si>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</si>
  <si>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</si>
  <si>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</si>
  <si>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</si>
  <si>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</si>
  <si>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</si>
  <si>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</si>
  <si>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</si>
  <si>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</si>
  <si>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</si>
  <si>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</si>
  <si>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</si>
  <si>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</si>
  <si>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</si>
  <si>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</si>
  <si>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</si>
  <si>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</si>
  <si>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</si>
  <si>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</si>
  <si>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</si>
  <si>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</si>
  <si>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</si>
  <si>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</si>
  <si>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</si>
  <si>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</si>
  <si>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</si>
  <si>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</si>
  <si>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</si>
  <si>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</si>
  <si>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</si>
  <si>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</si>
  <si>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</si>
  <si>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</si>
  <si>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</si>
  <si>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</si>
  <si>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</si>
  <si>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</si>
  <si>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</si>
  <si>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</si>
  <si>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</si>
  <si>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</si>
  <si>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</si>
  <si>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</si>
  <si>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</si>
  <si>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</si>
  <si>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</si>
  <si>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</si>
  <si>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</si>
  <si>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</si>
  <si>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</si>
  <si>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</si>
  <si>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</si>
  <si>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</si>
  <si>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</si>
  <si>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</si>
  <si>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</si>
  <si>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</si>
  <si>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</si>
  <si>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</si>
  <si>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</si>
  <si>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</si>
  <si>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</si>
  <si>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</si>
  <si>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</si>
  <si>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</si>
  <si>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</si>
  <si>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</si>
  <si>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</si>
  <si>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</si>
  <si>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</si>
  <si>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</si>
  <si>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</si>
  <si>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</si>
  <si>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</si>
  <si>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</si>
  <si>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</si>
  <si>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</si>
  <si>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</si>
  <si>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</si>
  <si>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</si>
  <si>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</si>
  <si>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</si>
  <si>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</si>
  <si>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</si>
  <si>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</si>
  <si>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</si>
  <si>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</si>
  <si>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</si>
  <si>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</si>
  <si>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</si>
  <si>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</si>
  <si>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</si>
  <si>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</si>
  <si>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</si>
  <si>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</si>
  <si>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</si>
  <si>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</si>
  <si>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</si>
  <si>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</si>
  <si>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</si>
  <si>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</si>
  <si>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</si>
  <si>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</si>
  <si>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</si>
  <si>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</si>
  <si>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</si>
  <si>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</si>
  <si>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</si>
  <si>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</si>
  <si>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</si>
  <si>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</si>
  <si>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</si>
  <si>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</si>
  <si>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</si>
  <si>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</si>
  <si>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</si>
  <si>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</si>
  <si>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</si>
  <si>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</si>
  <si>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</si>
  <si>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</si>
  <si>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</si>
  <si>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</si>
  <si>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</si>
  <si>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</si>
  <si>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</si>
  <si>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</si>
  <si>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</si>
  <si>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</si>
  <si>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</si>
  <si>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</si>
  <si>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</si>
  <si>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</si>
  <si>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</si>
  <si>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</si>
  <si>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</si>
  <si>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</si>
  <si>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</si>
  <si>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</si>
  <si>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</si>
  <si>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</si>
  <si>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</si>
  <si>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</si>
  <si>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</si>
  <si>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</si>
  <si>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</si>
  <si>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</si>
  <si>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</si>
  <si>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</si>
  <si>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</si>
  <si>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</si>
  <si>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</si>
  <si>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</si>
  <si>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</si>
  <si>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</si>
  <si>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</si>
  <si>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</si>
  <si>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</si>
  <si>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</si>
  <si>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</si>
  <si>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</si>
  <si>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</si>
  <si>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</si>
  <si>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</si>
  <si>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</si>
  <si>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</si>
  <si>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</si>
  <si>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</si>
  <si>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</si>
  <si>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</si>
  <si>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</si>
  <si>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</si>
  <si>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</si>
  <si>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</si>
  <si>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</si>
  <si>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</si>
  <si>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</si>
  <si>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</si>
  <si>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</si>
  <si>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</si>
  <si>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</si>
  <si>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</si>
  <si>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</si>
  <si>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</si>
  <si>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</si>
  <si>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</si>
  <si>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</si>
  <si>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</si>
  <si>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</si>
  <si>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</si>
  <si>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</si>
  <si>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</si>
  <si>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</si>
  <si>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</si>
  <si>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</si>
  <si>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</si>
  <si>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</si>
  <si>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</si>
  <si>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</si>
  <si>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</si>
  <si>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</si>
  <si>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</si>
  <si>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</si>
  <si>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</si>
  <si>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</si>
  <si>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</si>
  <si>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</si>
  <si>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</si>
  <si>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</si>
  <si>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</si>
  <si>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</si>
  <si>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</si>
  <si>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</si>
  <si>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</si>
  <si>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</si>
  <si>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</si>
  <si>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</si>
  <si>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</si>
  <si>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</si>
  <si>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</si>
  <si>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</si>
  <si>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</si>
  <si>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</si>
  <si>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</si>
  <si>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</si>
  <si>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</si>
  <si>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</si>
  <si>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</si>
  <si>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</si>
  <si>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</si>
  <si>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</si>
  <si>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</si>
  <si>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</si>
  <si>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</si>
  <si>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</si>
  <si>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</si>
  <si>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</si>
  <si>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</si>
  <si>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</si>
  <si>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</si>
  <si>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</si>
  <si>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</si>
  <si>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</si>
  <si>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</si>
  <si>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</si>
  <si>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</si>
  <si>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</si>
  <si>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</si>
  <si>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</si>
  <si>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</si>
  <si>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</si>
  <si>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</si>
  <si>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</si>
  <si>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</si>
  <si>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</si>
  <si>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</si>
  <si>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</si>
  <si>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</si>
  <si>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</si>
  <si>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</si>
  <si>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</si>
  <si>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</si>
  <si>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</si>
  <si>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</si>
  <si>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</si>
  <si>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</si>
  <si>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</si>
  <si>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</si>
  <si>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</si>
  <si>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</si>
  <si>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</si>
  <si>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</si>
  <si>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</si>
  <si>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</si>
  <si>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</si>
  <si>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</si>
  <si>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</si>
  <si>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</si>
  <si>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</si>
  <si>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</si>
  <si>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</si>
  <si>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</si>
  <si>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</si>
  <si>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</si>
  <si>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</si>
  <si>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</si>
  <si>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</si>
  <si>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</si>
  <si>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</si>
  <si>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</si>
  <si>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</si>
  <si>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</si>
  <si>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</si>
  <si>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</si>
  <si>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</si>
  <si>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</si>
  <si>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</si>
  <si>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</si>
  <si>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</si>
  <si>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</si>
  <si>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</si>
  <si>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</si>
  <si>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</si>
  <si>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</si>
  <si>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</si>
  <si>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</si>
  <si>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</si>
  <si>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</si>
  <si>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</si>
  <si>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</si>
  <si>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</si>
  <si>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</si>
  <si>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</si>
  <si>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</si>
  <si>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</si>
  <si>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</si>
  <si>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</si>
  <si>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</si>
  <si>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</si>
  <si>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</si>
  <si>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</si>
  <si>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</si>
  <si>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</si>
  <si>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</si>
  <si>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</si>
  <si>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</si>
  <si>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</si>
  <si>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</si>
  <si>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</si>
  <si>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</si>
  <si>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</si>
  <si>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</si>
  <si>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</si>
  <si>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</si>
  <si>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</si>
  <si>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</si>
  <si>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</si>
  <si>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</si>
  <si>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</si>
  <si>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</si>
  <si>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</si>
  <si>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</si>
  <si>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</si>
  <si>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</si>
  <si>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</si>
  <si>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</si>
  <si>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</si>
  <si>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</si>
  <si>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</si>
  <si>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</si>
  <si>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</si>
  <si>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</si>
  <si>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</si>
  <si>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</si>
  <si>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</si>
  <si>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</si>
  <si>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</si>
  <si>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</si>
  <si>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</si>
  <si>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</si>
  <si>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</si>
  <si>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</si>
  <si>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</si>
  <si>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</si>
  <si>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</si>
  <si>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</si>
  <si>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</si>
  <si>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</si>
  <si>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</si>
  <si>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</si>
  <si>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</si>
  <si>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</si>
  <si>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</si>
  <si>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</si>
  <si>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</si>
  <si>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</si>
  <si>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</si>
  <si>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</si>
  <si>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</si>
  <si>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</si>
  <si>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</si>
  <si>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</si>
  <si>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</si>
  <si>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</si>
  <si>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</si>
  <si>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</si>
  <si>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</si>
  <si>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</si>
  <si>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</si>
  <si>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</si>
  <si>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</si>
  <si>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</si>
  <si>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</si>
  <si>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</si>
  <si>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</si>
  <si>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</si>
  <si>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</si>
  <si>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</si>
  <si>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</si>
  <si>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</si>
  <si>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</si>
  <si>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</si>
  <si>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</si>
  <si>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</si>
  <si>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</si>
  <si>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</si>
  <si>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</si>
  <si>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</si>
  <si>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</si>
  <si>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</si>
  <si>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</si>
  <si>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</si>
  <si>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</si>
  <si>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</si>
  <si>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</si>
  <si>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</si>
  <si>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</si>
  <si>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</si>
  <si>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</si>
  <si>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</si>
  <si>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</si>
  <si>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</si>
  <si>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</si>
  <si>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</si>
  <si>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</si>
  <si>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</si>
  <si>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</si>
  <si>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</si>
  <si>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</si>
  <si>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</si>
  <si>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</si>
  <si>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</si>
  <si>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</si>
  <si>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</si>
  <si>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</si>
  <si>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</si>
  <si>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</si>
  <si>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</si>
  <si>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</si>
  <si>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</si>
  <si>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</si>
  <si>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</si>
  <si>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</si>
  <si>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</si>
  <si>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</si>
  <si>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</si>
  <si>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</si>
  <si>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</si>
  <si>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</si>
  <si>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</si>
  <si>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</si>
  <si>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</si>
  <si>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</si>
  <si>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</si>
  <si>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</si>
  <si>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</si>
  <si>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</si>
  <si>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</si>
  <si>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</si>
  <si>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</si>
  <si>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</si>
  <si>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</si>
  <si>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</si>
  <si>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</si>
  <si>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</si>
  <si>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</si>
  <si>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</si>
  <si>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</si>
  <si>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</si>
  <si>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</si>
  <si>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</si>
  <si>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</si>
  <si>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</si>
  <si>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</si>
  <si>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</si>
  <si>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</si>
  <si>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</si>
  <si>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</si>
  <si>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</si>
  <si>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</si>
  <si>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</si>
  <si>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</si>
  <si>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</si>
  <si>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</si>
  <si>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</si>
  <si>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</si>
  <si>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</si>
  <si>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</si>
  <si>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</si>
  <si>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</si>
  <si>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</si>
  <si>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</si>
  <si>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</si>
  <si>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</si>
  <si>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</si>
  <si>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</si>
  <si>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</si>
  <si>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</si>
  <si>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</si>
  <si>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</si>
  <si>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</si>
  <si>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</si>
  <si>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</si>
  <si>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</si>
  <si>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</si>
  <si>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</si>
  <si>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</si>
  <si>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</si>
  <si>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</si>
  <si>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</si>
  <si>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</si>
  <si>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</si>
  <si>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</si>
  <si>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</si>
  <si>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</si>
  <si>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</si>
  <si>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</si>
  <si>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</si>
  <si>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</si>
  <si>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</si>
  <si>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</si>
  <si>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</si>
  <si>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</si>
  <si>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</si>
  <si>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</si>
  <si>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</si>
  <si>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</si>
  <si>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</si>
  <si>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</si>
  <si>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</si>
  <si>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</si>
  <si>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</si>
  <si>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</si>
  <si>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</si>
  <si>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</si>
  <si>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</si>
  <si>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</si>
  <si>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</si>
  <si>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</si>
  <si>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</si>
  <si>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</si>
  <si>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</si>
  <si>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</si>
  <si>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</si>
  <si>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</si>
  <si>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</si>
  <si>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</si>
  <si>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</si>
  <si>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</si>
  <si>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</si>
  <si>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</si>
  <si>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</si>
  <si>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</si>
  <si>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</si>
  <si>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</si>
  <si>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</si>
  <si>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</si>
  <si>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</si>
  <si>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</si>
  <si>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</si>
  <si>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</si>
  <si>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</si>
  <si>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</si>
  <si>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</si>
  <si>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</si>
  <si>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</si>
  <si>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</si>
  <si>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</si>
  <si>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</si>
  <si>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</si>
  <si>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</si>
  <si>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</si>
  <si>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</si>
  <si>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</si>
  <si>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</si>
  <si>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</si>
  <si>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</si>
  <si>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</si>
  <si>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</si>
  <si>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</si>
  <si>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</si>
  <si>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</si>
  <si>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</si>
  <si>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</si>
  <si>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</si>
  <si>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</si>
  <si>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</si>
  <si>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</si>
  <si>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</si>
  <si>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</si>
  <si>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</si>
  <si>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</si>
  <si>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</si>
  <si>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</si>
  <si>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</si>
  <si>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</si>
  <si>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</si>
  <si>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</si>
  <si>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</si>
  <si>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</si>
  <si>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</si>
  <si>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</si>
  <si>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</si>
  <si>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</si>
  <si>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</si>
  <si>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</si>
  <si>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</si>
  <si>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</si>
  <si>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</si>
  <si>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</si>
  <si>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</si>
  <si>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</si>
  <si>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</si>
  <si>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</si>
  <si>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</si>
  <si>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</si>
  <si>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</si>
  <si>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</si>
  <si>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</si>
  <si>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</si>
  <si>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</si>
  <si>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</si>
  <si>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</si>
  <si>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</si>
  <si>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</si>
  <si>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</si>
  <si>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</si>
  <si>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</si>
  <si>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</si>
  <si>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</si>
  <si>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</si>
  <si>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</si>
  <si>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</si>
  <si>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</si>
  <si>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</si>
  <si>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</si>
  <si>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</si>
  <si>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</si>
  <si>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</si>
  <si>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</si>
  <si>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</si>
  <si>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</si>
  <si>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</si>
  <si>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</si>
  <si>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</si>
  <si>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</si>
  <si>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</si>
  <si>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</si>
  <si>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</si>
  <si>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</si>
  <si>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</si>
  <si>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</si>
  <si>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</si>
  <si>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</si>
  <si>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</si>
  <si>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</si>
  <si>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</si>
  <si>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</si>
  <si>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</si>
  <si>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</si>
  <si>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</si>
  <si>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</si>
  <si>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</si>
  <si>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</si>
  <si>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</si>
  <si>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</si>
  <si>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</si>
  <si>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</si>
  <si>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</si>
  <si>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</si>
  <si>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</si>
  <si>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</si>
  <si>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</si>
  <si>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</si>
  <si>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</si>
  <si>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</si>
  <si>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</si>
  <si>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</si>
  <si>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</si>
  <si>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</si>
  <si>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</si>
  <si>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</si>
  <si>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</si>
  <si>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</si>
  <si>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</si>
  <si>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</si>
  <si>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</si>
  <si>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</si>
  <si>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</si>
  <si>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</si>
  <si>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</si>
  <si>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</si>
  <si>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</si>
  <si>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</si>
  <si>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</si>
  <si>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</si>
  <si>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</si>
  <si>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</si>
  <si>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</si>
  <si>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</si>
  <si>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</si>
  <si>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</si>
  <si>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</si>
  <si>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</si>
  <si>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</si>
  <si>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</si>
  <si>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</si>
  <si>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</si>
  <si>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</si>
  <si>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</si>
  <si>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</si>
  <si>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</si>
  <si>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</si>
  <si>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</si>
  <si>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</si>
  <si>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</si>
  <si>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</si>
  <si>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</si>
  <si>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</si>
  <si>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</si>
  <si>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</si>
  <si>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</si>
  <si>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</si>
  <si>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</si>
  <si>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</si>
  <si>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</si>
  <si>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</si>
  <si>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</si>
  <si>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</si>
  <si>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</si>
  <si>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</si>
  <si>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</si>
  <si>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</si>
  <si>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</si>
  <si>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</si>
  <si>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</si>
  <si>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</si>
  <si>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</si>
  <si>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</si>
  <si>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</si>
  <si>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</si>
  <si>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</si>
  <si>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</si>
  <si>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</si>
  <si>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</si>
  <si>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</si>
  <si>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</si>
  <si>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</si>
  <si>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</si>
  <si>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</si>
  <si>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</si>
  <si>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</si>
  <si>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</si>
  <si>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</si>
  <si>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</si>
  <si>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</si>
  <si>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</si>
  <si>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</si>
  <si>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</si>
  <si>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</si>
  <si>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</si>
  <si>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</si>
  <si>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</si>
  <si>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</si>
  <si>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</si>
  <si>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</si>
  <si>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</si>
  <si>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</si>
  <si>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</si>
  <si>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</si>
  <si>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</si>
  <si>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</si>
  <si>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</si>
  <si>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</si>
  <si>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</si>
  <si>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</si>
  <si>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</si>
  <si>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</si>
  <si>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</si>
  <si>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</si>
  <si>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</si>
  <si>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</si>
  <si>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</si>
  <si>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</si>
  <si>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</si>
  <si>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</si>
  <si>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</si>
  <si>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</si>
  <si>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</si>
  <si>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</si>
  <si>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</si>
  <si>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</si>
  <si>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</si>
  <si>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</si>
  <si>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</si>
  <si>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</si>
  <si>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</si>
  <si>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</si>
  <si>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</si>
  <si>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</si>
  <si>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</si>
  <si>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</si>
  <si>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</si>
  <si>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</si>
  <si>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</si>
  <si>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</si>
  <si>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</si>
  <si>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</si>
  <si>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</si>
  <si>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</si>
  <si>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</si>
  <si>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</si>
  <si>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</si>
  <si>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</si>
  <si>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</si>
  <si>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</si>
  <si>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</si>
  <si>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</si>
  <si>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</si>
  <si>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</si>
  <si>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</si>
  <si>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</si>
  <si>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</si>
  <si>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</si>
  <si>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</si>
  <si>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</si>
  <si>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</si>
  <si>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</si>
  <si>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</si>
  <si>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</si>
  <si>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</si>
  <si>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</si>
  <si>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</si>
  <si>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</si>
  <si>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</si>
  <si>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</si>
  <si>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</si>
  <si>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</si>
  <si>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</si>
  <si>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</si>
  <si>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</si>
  <si>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</si>
  <si>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</si>
  <si>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</si>
  <si>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</si>
  <si>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</si>
  <si>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</si>
  <si>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</si>
  <si>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</si>
  <si>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</si>
  <si>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</si>
  <si>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</si>
  <si>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</si>
  <si>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</si>
  <si>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</si>
  <si>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</si>
  <si>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</si>
  <si>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</si>
  <si>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</si>
  <si>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</si>
  <si>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</si>
  <si>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</si>
  <si>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</si>
  <si>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</si>
  <si>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</si>
  <si>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</si>
  <si>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</si>
  <si>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</si>
  <si>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</si>
  <si>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</si>
  <si>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</si>
  <si>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</si>
  <si>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</si>
  <si>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</si>
  <si>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</si>
  <si>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</si>
  <si>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</si>
  <si>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</si>
  <si>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</si>
  <si>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</si>
  <si>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</si>
  <si>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</si>
  <si>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</si>
  <si>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</si>
  <si>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</si>
  <si>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</si>
  <si>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</si>
  <si>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</si>
  <si>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</si>
  <si>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</si>
  <si>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</si>
  <si>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</si>
  <si>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</si>
  <si>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</si>
  <si>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</si>
  <si>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</si>
  <si>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</si>
  <si>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</si>
  <si>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</si>
  <si>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</si>
  <si>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</si>
  <si>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</si>
  <si>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</si>
  <si>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</si>
  <si>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</si>
  <si>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</si>
  <si>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</si>
  <si>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</si>
  <si>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</si>
  <si>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</si>
  <si>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</si>
  <si>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</si>
  <si>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</si>
  <si>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</si>
  <si>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</si>
  <si>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</si>
  <si>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</si>
  <si>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</si>
  <si>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</si>
  <si>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</si>
  <si>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</si>
  <si>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</si>
  <si>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</si>
  <si>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</si>
  <si>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</si>
  <si>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</si>
  <si>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</si>
  <si>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</si>
  <si>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</si>
  <si>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</si>
  <si>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</si>
  <si>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</si>
  <si>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</si>
  <si>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</si>
  <si>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</si>
  <si>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</si>
  <si>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</si>
  <si>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</si>
  <si>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</si>
  <si>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</si>
  <si>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</si>
  <si>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</si>
  <si>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</si>
  <si>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</si>
  <si>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</si>
  <si>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</si>
  <si>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</si>
  <si>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</si>
  <si>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</si>
  <si>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</si>
  <si>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</si>
  <si>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</si>
  <si>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</si>
  <si>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</si>
  <si>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</si>
  <si>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</si>
  <si>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</si>
  <si>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</si>
  <si>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</si>
  <si>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</si>
  <si>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</si>
  <si>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</si>
  <si>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</si>
  <si>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</si>
  <si>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</si>
  <si>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</si>
  <si>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</si>
  <si>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</si>
  <si>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</si>
  <si>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</si>
  <si>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</si>
  <si>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</si>
  <si>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</si>
  <si>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</si>
  <si>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</si>
  <si>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</si>
  <si>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</si>
  <si>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</si>
  <si>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</si>
  <si>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</si>
  <si>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</si>
  <si>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</si>
  <si>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</si>
  <si>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</si>
  <si>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</si>
  <si>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</si>
  <si>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</si>
  <si>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</si>
  <si>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</si>
  <si>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</si>
  <si>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</si>
  <si>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</si>
  <si>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</si>
  <si>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</si>
  <si>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</si>
  <si>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</si>
  <si>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</si>
  <si>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</si>
  <si>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</si>
  <si>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</si>
  <si>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</si>
  <si>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</si>
  <si>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</si>
  <si>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</si>
  <si>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</si>
  <si>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</si>
  <si>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</si>
  <si>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</si>
  <si>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</si>
  <si>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</si>
  <si>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</si>
  <si>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</si>
  <si>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</si>
  <si>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</si>
  <si>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</si>
  <si>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</si>
  <si>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</si>
  <si>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</si>
  <si>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</si>
  <si>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</si>
  <si>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</si>
  <si>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</si>
  <si>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</si>
  <si>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</si>
  <si>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</si>
  <si>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</si>
  <si>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</si>
  <si>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</si>
  <si>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</si>
  <si>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</si>
  <si>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</si>
  <si>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</si>
  <si>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</si>
  <si>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</si>
  <si>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</si>
  <si>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</si>
  <si>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</si>
  <si>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</si>
  <si>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</si>
  <si>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</si>
  <si>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</si>
  <si>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</si>
  <si>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</si>
  <si>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</si>
  <si>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</si>
  <si>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</si>
  <si>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</si>
  <si>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</si>
  <si>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</si>
  <si>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</si>
  <si>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</si>
  <si>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</si>
  <si>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</si>
  <si>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</si>
  <si>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</si>
  <si>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</si>
  <si>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</si>
  <si>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</si>
  <si>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</si>
  <si>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</si>
  <si>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</si>
  <si>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</si>
  <si>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</si>
  <si>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</si>
  <si>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</si>
  <si>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</si>
  <si>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</si>
  <si>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</si>
  <si>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</si>
  <si>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</si>
  <si>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</si>
  <si>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</si>
  <si>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</si>
  <si>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</si>
  <si>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</si>
  <si>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</si>
  <si>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</si>
  <si>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</si>
  <si>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</si>
  <si>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</si>
  <si>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</si>
  <si>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</si>
  <si>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</si>
  <si>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</si>
  <si>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</si>
  <si>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</si>
  <si>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</si>
  <si>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</si>
  <si>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</si>
  <si>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</si>
  <si>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</si>
  <si>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</si>
  <si>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</si>
  <si>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</si>
  <si>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</si>
  <si>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</si>
  <si>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</si>
  <si>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</si>
  <si>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</si>
  <si>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</si>
  <si>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</si>
  <si>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</si>
  <si>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</si>
  <si>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</si>
  <si>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</si>
  <si>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</si>
  <si>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</si>
  <si>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</si>
  <si>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</si>
  <si>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</si>
  <si>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</si>
  <si>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</si>
  <si>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</si>
  <si>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</si>
  <si>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</si>
  <si>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</si>
  <si>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</si>
  <si>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</si>
  <si>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</si>
  <si>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</si>
  <si>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</si>
  <si>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</si>
  <si>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</si>
  <si>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</si>
  <si>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</si>
  <si>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</si>
  <si>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</si>
  <si>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</si>
  <si>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</si>
  <si>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</si>
  <si>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</si>
  <si>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</si>
  <si>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</si>
  <si>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</si>
  <si>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</si>
  <si>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</si>
  <si>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</si>
  <si>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</si>
  <si>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</si>
  <si>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</si>
  <si>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</si>
  <si>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</si>
  <si>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</si>
  <si>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</si>
  <si>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</si>
  <si>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</si>
  <si>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</si>
  <si>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</si>
  <si>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</si>
  <si>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</si>
  <si>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</si>
  <si>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</si>
  <si>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</si>
  <si>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</si>
  <si>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</si>
  <si>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</si>
  <si>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</si>
  <si>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</si>
  <si>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</si>
  <si>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</si>
  <si>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</si>
  <si>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</si>
  <si>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</si>
  <si>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</si>
  <si>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</si>
  <si>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</si>
  <si>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</si>
  <si>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</si>
  <si>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</si>
  <si>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</si>
  <si>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</si>
  <si>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</si>
  <si>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</si>
  <si>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</si>
  <si>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</si>
  <si>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</si>
  <si>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</si>
  <si>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</si>
  <si>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</si>
  <si>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</si>
  <si>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</si>
  <si>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</si>
  <si>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</si>
  <si>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</si>
  <si>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</si>
  <si>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</si>
  <si>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</si>
  <si>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</si>
  <si>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</si>
  <si>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</si>
  <si>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</si>
  <si>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</si>
  <si>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</si>
  <si>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</si>
  <si>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</si>
  <si>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</si>
  <si>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</si>
  <si>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</si>
  <si>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</si>
  <si>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</si>
  <si>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</si>
  <si>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</si>
  <si>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</si>
  <si>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</si>
  <si>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</si>
  <si>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</si>
  <si>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</si>
  <si>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</si>
  <si>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</si>
  <si>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</si>
  <si>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</si>
  <si>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</si>
  <si>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</si>
  <si>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</si>
  <si>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</si>
  <si>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</si>
  <si>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</si>
  <si>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</si>
  <si>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</si>
  <si>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</si>
  <si>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</si>
  <si>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</si>
  <si>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</si>
  <si>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</si>
  <si>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</si>
  <si>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</si>
  <si>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</si>
  <si>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</si>
  <si>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</si>
  <si>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</si>
  <si>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</si>
  <si>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</si>
  <si>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</si>
  <si>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</si>
  <si>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</si>
  <si>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</si>
  <si>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</si>
  <si>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</si>
  <si>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</si>
  <si>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</si>
  <si>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</si>
  <si>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</si>
  <si>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</si>
  <si>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</si>
  <si>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</si>
  <si>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</si>
  <si>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</si>
  <si>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</si>
  <si>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</si>
  <si>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</si>
  <si>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</si>
  <si>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</si>
  <si>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</si>
  <si>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</si>
  <si>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</si>
  <si>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</si>
  <si>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</si>
  <si>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</si>
  <si>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</si>
  <si>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</si>
  <si>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</si>
  <si>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</si>
  <si>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</si>
  <si>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</si>
  <si>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</si>
  <si>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</si>
  <si>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</si>
  <si>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</si>
  <si>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</si>
  <si>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</si>
  <si>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</si>
  <si>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</si>
  <si>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</si>
  <si>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</si>
  <si>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</si>
  <si>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</si>
  <si>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</si>
  <si>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</si>
  <si>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</si>
  <si>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</si>
  <si>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</si>
  <si>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</si>
  <si>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</si>
  <si>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</si>
  <si>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</si>
  <si>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</si>
  <si>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</si>
  <si>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</si>
  <si>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</si>
  <si>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</si>
  <si>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</si>
  <si>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</si>
  <si>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</si>
  <si>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</si>
  <si>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</si>
  <si>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</si>
  <si>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</si>
  <si>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</si>
  <si>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</si>
  <si>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</si>
  <si>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</si>
  <si>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</si>
  <si>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</si>
  <si>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</si>
  <si>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</si>
  <si>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</si>
  <si>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</si>
  <si>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</si>
  <si>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</si>
  <si>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</si>
  <si>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</si>
  <si>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</si>
  <si>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</si>
  <si>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</si>
  <si>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</si>
  <si>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</si>
  <si>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</si>
  <si>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</si>
  <si>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</si>
  <si>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</si>
  <si>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</si>
  <si>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</si>
  <si>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</si>
  <si>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</si>
  <si>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</si>
  <si>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</si>
  <si>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</si>
  <si>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</si>
  <si>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</si>
  <si>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</si>
  <si>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</si>
  <si>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</si>
  <si>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</si>
  <si>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</si>
  <si>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</si>
  <si>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</si>
  <si>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</si>
  <si>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</si>
  <si>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</si>
  <si>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</si>
  <si>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</si>
  <si>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</si>
  <si>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</si>
  <si>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</si>
  <si>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</si>
  <si>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</si>
  <si>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</si>
  <si>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</si>
  <si>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</si>
  <si>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</si>
  <si>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</si>
  <si>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</si>
  <si>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</si>
  <si>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</si>
  <si>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</si>
  <si>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</si>
  <si>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</si>
  <si>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</si>
  <si>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</si>
  <si>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</si>
  <si>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</si>
  <si>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</si>
  <si>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</si>
  <si>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</si>
  <si>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</si>
  <si>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</si>
  <si>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</si>
  <si>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</si>
  <si>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</si>
  <si>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</si>
  <si>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</si>
  <si>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</si>
  <si>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</si>
  <si>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</si>
  <si>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</si>
  <si>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</si>
  <si>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</si>
  <si>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</si>
  <si>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</si>
  <si>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</si>
  <si>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</si>
  <si>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</si>
  <si>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</si>
  <si>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</si>
  <si>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</si>
  <si>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</si>
  <si>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</si>
  <si>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</si>
  <si>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</si>
  <si>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</si>
  <si>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</si>
  <si>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</si>
  <si>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</si>
  <si>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</si>
  <si>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</si>
  <si>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</si>
  <si>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</si>
  <si>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</si>
  <si>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</si>
  <si>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</si>
  <si>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</si>
  <si>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</si>
  <si>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</si>
  <si>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</si>
  <si>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</si>
  <si>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</si>
  <si>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</si>
  <si>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</si>
  <si>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</si>
  <si>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</si>
  <si>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</si>
  <si>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</si>
  <si>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</si>
  <si>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</si>
  <si>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</si>
  <si>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</si>
  <si>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</si>
  <si>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</si>
  <si>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</si>
  <si>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</si>
  <si>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</si>
  <si>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</si>
  <si>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</si>
  <si>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</si>
  <si>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</si>
  <si>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</si>
  <si>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</si>
  <si>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</si>
  <si>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</si>
  <si>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</si>
  <si>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</si>
  <si>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</si>
  <si>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</si>
  <si>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</si>
  <si>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</si>
  <si>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</si>
  <si>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</si>
  <si>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</si>
  <si>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</si>
  <si>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</si>
  <si>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</si>
  <si>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</si>
  <si>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</si>
  <si>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</si>
  <si>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</si>
  <si>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</si>
  <si>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</si>
  <si>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</si>
  <si>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</si>
  <si>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</si>
  <si>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</si>
  <si>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</si>
  <si>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</si>
  <si>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</si>
  <si>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</si>
  <si>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</si>
  <si>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</si>
  <si>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</si>
  <si>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</si>
  <si>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</si>
  <si>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</si>
  <si>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</si>
  <si>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</si>
  <si>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</si>
  <si>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</si>
  <si>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</si>
  <si>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</si>
  <si>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</si>
  <si>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</si>
  <si>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</si>
  <si>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</si>
  <si>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</si>
  <si>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</si>
  <si>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</si>
  <si>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</si>
  <si>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</si>
  <si>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</si>
  <si>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</si>
  <si>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</si>
  <si>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</si>
  <si>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</si>
  <si>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</si>
  <si>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</si>
  <si>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</si>
  <si>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</si>
  <si>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</si>
  <si>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</si>
  <si>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</si>
  <si>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</si>
  <si>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</si>
  <si>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</si>
  <si>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</si>
  <si>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</si>
  <si>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</si>
  <si>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</si>
  <si>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</si>
  <si>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</si>
  <si>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</si>
  <si>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</si>
  <si>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</si>
  <si>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</si>
  <si>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</si>
  <si>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</si>
  <si>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</si>
  <si>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</si>
  <si>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</si>
  <si>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</si>
  <si>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</si>
  <si>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</si>
  <si>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</si>
  <si>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</si>
  <si>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</si>
  <si>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</si>
  <si>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</si>
  <si>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</si>
  <si>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</si>
  <si>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</si>
  <si>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</si>
  <si>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</si>
  <si>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</si>
  <si>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</si>
  <si>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</si>
  <si>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</si>
  <si>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</si>
  <si>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</si>
  <si>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</si>
  <si>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</si>
  <si>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</si>
  <si>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</si>
  <si>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</si>
  <si>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</si>
  <si>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</si>
  <si>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</si>
  <si>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</si>
  <si>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</si>
  <si>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</si>
  <si>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</si>
  <si>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</si>
  <si>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</si>
  <si>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</si>
  <si>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</si>
  <si>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</si>
  <si>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</si>
  <si>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</si>
  <si>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</si>
  <si>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</si>
  <si>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</si>
  <si>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</si>
  <si>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</si>
  <si>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</si>
  <si>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</si>
  <si>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</si>
  <si>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</si>
  <si>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</si>
  <si>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</si>
  <si>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</si>
  <si>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</si>
  <si>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</si>
  <si>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</si>
  <si>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</si>
  <si>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</si>
  <si>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</si>
  <si>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</si>
  <si>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</si>
  <si>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</si>
  <si>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</si>
  <si>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</si>
  <si>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</si>
  <si>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</si>
  <si>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</si>
  <si>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</si>
  <si>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</si>
  <si>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</si>
  <si>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</si>
  <si>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</si>
  <si>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</si>
  <si>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</si>
  <si>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</si>
  <si>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</si>
  <si>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</si>
  <si>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</si>
  <si>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</si>
  <si>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</si>
  <si>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</si>
  <si>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</si>
  <si>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</si>
  <si>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</si>
  <si>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</si>
  <si>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</si>
  <si>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</si>
  <si>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</si>
  <si>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</si>
  <si>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</si>
  <si>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</si>
  <si>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</si>
  <si>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</si>
  <si>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</si>
  <si>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</si>
  <si>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</si>
  <si>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</si>
  <si>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</si>
  <si>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</si>
  <si>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</si>
  <si>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</si>
  <si>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</si>
  <si>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</si>
  <si>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</si>
  <si>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</si>
  <si>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</si>
  <si>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</si>
  <si>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</si>
  <si>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</si>
  <si>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</si>
  <si>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</si>
  <si>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</si>
  <si>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</si>
  <si>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</si>
  <si>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</si>
  <si>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</si>
  <si>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</si>
  <si>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</si>
  <si>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</si>
  <si>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</si>
  <si>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</si>
  <si>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</si>
  <si>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</si>
  <si>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</si>
  <si>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</si>
  <si>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</si>
  <si>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</si>
  <si>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</si>
  <si>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</si>
  <si>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</si>
  <si>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</si>
  <si>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</si>
  <si>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</si>
  <si>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</si>
  <si>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</si>
  <si>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</si>
  <si>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</si>
  <si>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</si>
  <si>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</si>
  <si>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</si>
  <si>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</si>
  <si>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</si>
  <si>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</si>
  <si>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</si>
  <si>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</si>
  <si>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</si>
  <si>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</si>
  <si>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</si>
  <si>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</si>
  <si>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</si>
  <si>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</si>
  <si>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</si>
  <si>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</si>
  <si>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</si>
  <si>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</si>
  <si>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</si>
  <si>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</si>
  <si>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</si>
  <si>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</si>
  <si>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</si>
  <si>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</si>
  <si>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</si>
  <si>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</si>
  <si>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</si>
  <si>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</si>
  <si>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</si>
  <si>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</si>
  <si>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</si>
  <si>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</si>
  <si>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</si>
  <si>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</si>
  <si>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</si>
  <si>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</si>
  <si>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</si>
  <si>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</si>
  <si>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</si>
  <si>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</si>
  <si>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</si>
  <si>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</si>
  <si>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</si>
  <si>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</si>
  <si>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</si>
  <si>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</si>
  <si>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</si>
  <si>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</si>
  <si>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</si>
  <si>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</si>
  <si>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</si>
  <si>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</si>
  <si>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</si>
  <si>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</si>
  <si>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</si>
  <si>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</si>
  <si>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</si>
  <si>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</si>
  <si>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</si>
  <si>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</si>
  <si>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</si>
  <si>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</si>
  <si>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</si>
  <si>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</si>
  <si>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</si>
  <si>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</si>
  <si>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</si>
  <si>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</si>
  <si>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</si>
  <si>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</si>
  <si>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</si>
  <si>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</si>
  <si>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</si>
  <si>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</si>
  <si>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</si>
  <si>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</si>
  <si>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</si>
  <si>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</si>
  <si>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</si>
  <si>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</si>
  <si>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</si>
  <si>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</si>
  <si>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</si>
  <si>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</si>
  <si>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</si>
  <si>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</si>
  <si>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</si>
  <si>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</si>
  <si>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</si>
  <si>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</si>
  <si>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</si>
  <si>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</si>
  <si>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</si>
  <si>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</si>
  <si>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</si>
  <si>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</si>
  <si>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</si>
  <si>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</si>
  <si>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</si>
  <si>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</si>
  <si>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</si>
  <si>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</si>
  <si>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</si>
  <si>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</si>
  <si>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</si>
  <si>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</si>
  <si>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</si>
  <si>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</si>
  <si>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</si>
  <si>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</si>
  <si>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</si>
  <si>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</si>
  <si>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</si>
  <si>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</si>
  <si>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</si>
  <si>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</si>
  <si>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</si>
  <si>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</si>
  <si>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</si>
  <si>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</si>
  <si>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</si>
  <si>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</si>
  <si>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</si>
  <si>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</si>
  <si>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</si>
  <si>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</si>
  <si>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</si>
  <si>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</si>
  <si>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</si>
  <si>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</si>
  <si>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</si>
  <si>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</si>
  <si>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</si>
  <si>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</si>
  <si>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</si>
  <si>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</si>
  <si>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</si>
  <si>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</si>
  <si>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</si>
  <si>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</si>
  <si>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</si>
  <si>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</si>
  <si>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</si>
  <si>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</si>
  <si>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</si>
  <si>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</si>
  <si>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</si>
  <si>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</si>
  <si>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</si>
  <si>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</si>
  <si>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</si>
  <si>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</si>
  <si>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</si>
  <si>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</si>
  <si>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</si>
  <si>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</si>
  <si>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</si>
  <si>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</si>
  <si>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</si>
  <si>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</si>
  <si>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</si>
  <si>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</si>
  <si>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</si>
  <si>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</si>
  <si>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</si>
  <si>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</si>
  <si>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</si>
  <si>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</si>
  <si>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</si>
  <si>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</si>
  <si>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</si>
  <si>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</si>
  <si>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</si>
  <si>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</si>
  <si>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</si>
  <si>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</si>
  <si>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</si>
  <si>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</si>
  <si>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</si>
  <si>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</si>
  <si>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</si>
  <si>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</si>
  <si>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</si>
  <si>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</si>
  <si>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</si>
  <si>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</si>
  <si>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</si>
  <si>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</si>
  <si>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</si>
  <si>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</si>
  <si>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</si>
  <si>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</si>
  <si>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</si>
  <si>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</si>
  <si>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</si>
  <si>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</si>
  <si>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</si>
  <si>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</si>
  <si>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</si>
  <si>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</si>
  <si>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</si>
  <si>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</si>
  <si>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</si>
  <si>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</si>
  <si>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</si>
  <si>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</si>
  <si>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</si>
  <si>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</si>
  <si>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</si>
  <si>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</si>
  <si>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</si>
  <si>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</si>
  <si>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</si>
  <si>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</si>
  <si>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</si>
  <si>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</si>
  <si>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</si>
  <si>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</si>
  <si>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</si>
  <si>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</si>
  <si>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</si>
  <si>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</si>
  <si>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</si>
  <si>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</si>
  <si>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</si>
  <si>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</si>
  <si>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</si>
  <si>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</si>
  <si>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</si>
  <si>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</si>
  <si>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</si>
  <si>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</si>
  <si>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</si>
  <si>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</si>
  <si>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</si>
  <si>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</si>
  <si>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</si>
  <si>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</si>
  <si>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</si>
  <si>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</si>
  <si>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</si>
  <si>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</si>
  <si>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</si>
  <si>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</si>
  <si>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</si>
  <si>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</si>
  <si>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</si>
  <si>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</si>
  <si>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</si>
  <si>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</si>
  <si>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</si>
  <si>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</si>
  <si>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</si>
  <si>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</si>
  <si>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</si>
  <si>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</si>
  <si>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</si>
  <si>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</si>
  <si>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</si>
  <si>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</si>
  <si>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</si>
  <si>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</si>
  <si>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</si>
  <si>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</si>
  <si>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</si>
  <si>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</si>
  <si>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</si>
  <si>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</si>
  <si>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</si>
  <si>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</si>
  <si>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</si>
  <si>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</si>
  <si>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</si>
  <si>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</si>
  <si>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</si>
  <si>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</si>
  <si>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</si>
  <si>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</si>
  <si>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</si>
  <si>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</si>
  <si>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</si>
  <si>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</si>
  <si>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</si>
  <si>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</si>
  <si>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</si>
  <si>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</si>
  <si>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</si>
  <si>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</si>
  <si>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</si>
  <si>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</si>
  <si>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</si>
  <si>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</si>
  <si>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</si>
  <si>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</si>
  <si>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</si>
  <si>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</si>
  <si>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</si>
  <si>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</si>
  <si>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</si>
  <si>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</si>
  <si>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</si>
  <si>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</si>
  <si>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</si>
  <si>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</si>
  <si>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</si>
  <si>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</si>
  <si>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</si>
  <si>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</si>
  <si>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</si>
  <si>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</si>
  <si>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</si>
  <si>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</si>
  <si>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</si>
  <si>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</si>
  <si>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</si>
  <si>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</si>
  <si>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</si>
  <si>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</si>
  <si>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</si>
  <si>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</si>
  <si>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</si>
  <si>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</si>
  <si>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</si>
  <si>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</si>
  <si>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</si>
  <si>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</si>
  <si>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</si>
  <si>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</si>
  <si>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</si>
  <si>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</si>
  <si>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</si>
  <si>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</si>
  <si>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</si>
  <si>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</si>
  <si>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</si>
  <si>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</si>
  <si>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</si>
  <si>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</si>
  <si>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</si>
  <si>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</si>
  <si>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</si>
  <si>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</si>
  <si>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</si>
  <si>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</si>
  <si>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</si>
  <si>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</si>
  <si>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</si>
  <si>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</si>
  <si>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</si>
  <si>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</si>
  <si>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</si>
  <si>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</si>
  <si>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</si>
  <si>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</si>
  <si>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</si>
  <si>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</si>
  <si>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</si>
  <si>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</si>
  <si>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</si>
  <si>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</si>
  <si>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</si>
  <si>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</si>
  <si>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</si>
  <si>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</si>
  <si>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</si>
  <si>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</si>
  <si>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</si>
  <si>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</si>
  <si>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</si>
  <si>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</si>
  <si>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</si>
  <si>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</si>
  <si>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</si>
  <si>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</si>
  <si>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</si>
  <si>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</si>
  <si>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</si>
  <si>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</si>
  <si>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</si>
  <si>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</si>
  <si>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</si>
  <si>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</si>
  <si>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</si>
  <si>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</si>
  <si>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</si>
  <si>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</si>
  <si>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</si>
  <si>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</si>
  <si>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</si>
  <si>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</si>
  <si>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</si>
  <si>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</si>
  <si>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</si>
  <si>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</si>
  <si>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</si>
  <si>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</si>
  <si>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</si>
  <si>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</si>
  <si>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</si>
  <si>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</si>
  <si>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</si>
  <si>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</si>
  <si>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</si>
  <si>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</si>
  <si>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</si>
  <si>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</si>
  <si>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</si>
  <si>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</si>
  <si>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</si>
  <si>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</si>
  <si>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</si>
  <si>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</si>
  <si>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</si>
  <si>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</si>
  <si>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</si>
  <si>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</si>
  <si>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</si>
  <si>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</si>
  <si>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</si>
  <si>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</si>
  <si>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</si>
  <si>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</si>
  <si>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</si>
  <si>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</si>
  <si>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</si>
  <si>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</si>
  <si>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</si>
  <si>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</si>
  <si>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</si>
  <si>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</si>
  <si>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</si>
  <si>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</si>
  <si>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</si>
  <si>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</si>
  <si>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</si>
  <si>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</si>
  <si>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</si>
  <si>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</si>
  <si>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</si>
  <si>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</si>
  <si>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</si>
  <si>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</si>
  <si>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</si>
  <si>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</si>
  <si>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</si>
  <si>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</si>
  <si>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</si>
  <si>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</si>
  <si>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</si>
  <si>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</si>
  <si>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</si>
  <si>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</si>
  <si>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</si>
  <si>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</si>
  <si>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</si>
  <si>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</si>
  <si>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</si>
  <si>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</si>
  <si>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</si>
  <si>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</si>
  <si>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</si>
  <si>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</si>
  <si>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</si>
  <si>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</si>
  <si>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</si>
  <si>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</si>
  <si>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</si>
  <si>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</si>
  <si>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</si>
  <si>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</si>
  <si>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</si>
  <si>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</si>
  <si>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</si>
  <si>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</si>
  <si>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</si>
  <si>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</si>
  <si>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</si>
  <si>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</si>
  <si>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</si>
  <si>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</si>
  <si>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</si>
  <si>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</si>
  <si>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</si>
  <si>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</si>
  <si>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</si>
  <si>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</si>
  <si>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</si>
  <si>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</si>
  <si>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</si>
  <si>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</si>
  <si>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</si>
  <si>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</si>
  <si>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</si>
  <si>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</si>
  <si>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</si>
  <si>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</si>
  <si>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</si>
  <si>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</si>
  <si>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</si>
  <si>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</si>
  <si>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</si>
  <si>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</si>
  <si>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</si>
  <si>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</si>
  <si>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</si>
  <si>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</si>
  <si>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</si>
  <si>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</si>
  <si>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</si>
  <si>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</si>
  <si>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</si>
  <si>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</si>
  <si>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</si>
  <si>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</si>
  <si>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</si>
  <si>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</si>
  <si>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</si>
  <si>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</si>
  <si>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</si>
  <si>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</si>
  <si>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</si>
  <si>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</si>
  <si>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</si>
  <si>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</si>
  <si>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</si>
  <si>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</si>
  <si>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</si>
  <si>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</si>
  <si>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</si>
  <si>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</si>
  <si>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</si>
  <si>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</si>
  <si>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</si>
  <si>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</si>
  <si>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</si>
  <si>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</si>
  <si>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</si>
  <si>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</si>
  <si>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</si>
  <si>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</si>
  <si>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</si>
  <si>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</si>
  <si>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</si>
  <si>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</si>
  <si>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</si>
  <si>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</si>
  <si>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</si>
  <si>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</si>
  <si>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</si>
  <si>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</si>
  <si>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</si>
  <si>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</si>
  <si>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</si>
  <si>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</si>
  <si>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</si>
  <si>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</si>
  <si>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</si>
  <si>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</si>
  <si>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</si>
  <si>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</si>
  <si>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</si>
  <si>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</si>
  <si>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</si>
  <si>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</si>
  <si>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</si>
  <si>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</si>
  <si>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</si>
  <si>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</si>
  <si>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</si>
  <si>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</si>
  <si>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</si>
  <si>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</si>
  <si>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</si>
  <si>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</si>
  <si>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</si>
  <si>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</si>
  <si>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</si>
  <si>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</si>
  <si>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</si>
  <si>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</si>
  <si>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</si>
  <si>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</si>
  <si>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</si>
  <si>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</si>
  <si>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</si>
  <si>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</si>
  <si>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</si>
  <si>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</si>
  <si>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</si>
  <si>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</si>
  <si>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</si>
  <si>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</si>
  <si>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</si>
  <si>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</si>
  <si>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</si>
  <si>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</si>
  <si>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</si>
  <si>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</si>
  <si>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</si>
  <si>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</si>
  <si>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</si>
  <si>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</si>
  <si>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</si>
  <si>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</si>
  <si>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</si>
  <si>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</si>
  <si>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</si>
  <si>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</si>
  <si>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</si>
  <si>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</si>
  <si>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</si>
  <si>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</si>
  <si>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</si>
  <si>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</si>
  <si>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</si>
  <si>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</si>
  <si>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</si>
  <si>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</si>
  <si>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</si>
  <si>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</si>
  <si>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</si>
  <si>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</si>
  <si>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</si>
  <si>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</si>
  <si>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</si>
  <si>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</si>
  <si>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</si>
  <si>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</si>
  <si>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</si>
  <si>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</si>
  <si>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</si>
  <si>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</si>
  <si>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</si>
  <si>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</si>
  <si>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</si>
  <si>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</si>
  <si>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</si>
  <si>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</si>
  <si>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</si>
  <si>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</si>
  <si>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</si>
  <si>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</si>
  <si>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</si>
  <si>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</si>
  <si>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</si>
  <si>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</si>
  <si>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</si>
  <si>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</si>
  <si>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</si>
  <si>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</si>
  <si>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</si>
  <si>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</si>
  <si>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</si>
  <si>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</si>
  <si>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</si>
  <si>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</si>
  <si>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</si>
  <si>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</si>
  <si>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</si>
  <si>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</si>
  <si>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</si>
  <si>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</si>
  <si>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</si>
  <si>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</si>
  <si>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</si>
  <si>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</si>
  <si>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</si>
  <si>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</si>
  <si>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</si>
  <si>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</si>
  <si>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</si>
  <si>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</si>
  <si>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</si>
  <si>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</si>
  <si>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</si>
  <si>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</si>
  <si>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</si>
  <si>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</si>
  <si>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</si>
  <si>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</si>
  <si>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</si>
  <si>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</si>
  <si>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</si>
  <si>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</si>
  <si>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</si>
  <si>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</si>
  <si>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</si>
  <si>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</si>
  <si>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</si>
  <si>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</si>
  <si>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</si>
  <si>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</si>
  <si>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</si>
  <si>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</si>
  <si>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</si>
  <si>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</si>
  <si>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</si>
  <si>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</si>
  <si>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</si>
  <si>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</si>
  <si>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</si>
  <si>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</si>
  <si>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</si>
  <si>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</si>
  <si>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</si>
  <si>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</si>
  <si>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</si>
  <si>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</si>
  <si>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</si>
  <si>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</si>
  <si>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</si>
  <si>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</si>
  <si>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</si>
  <si>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</si>
  <si>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</si>
  <si>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</si>
  <si>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</si>
  <si>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</si>
  <si>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</si>
  <si>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</si>
  <si>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</si>
  <si>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</si>
  <si>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</si>
  <si>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</si>
  <si>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</si>
  <si>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</si>
  <si>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</si>
  <si>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</si>
  <si>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</si>
  <si>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</si>
  <si>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</si>
  <si>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</si>
  <si>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</si>
  <si>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</si>
  <si>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</si>
  <si>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</si>
  <si>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</si>
  <si>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</si>
  <si>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</si>
  <si>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</si>
  <si>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</si>
  <si>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</si>
  <si>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</si>
  <si>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</si>
  <si>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</si>
  <si>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</si>
  <si>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</si>
  <si>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</si>
  <si>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</si>
  <si>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</si>
  <si>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</si>
  <si>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</si>
  <si>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</si>
  <si>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</si>
  <si>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</si>
  <si>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</si>
  <si>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</si>
  <si>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</si>
  <si>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</si>
  <si>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</si>
  <si>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</si>
  <si>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</si>
  <si>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</si>
  <si>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</si>
  <si>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</si>
  <si>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</si>
  <si>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</si>
  <si>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</si>
  <si>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</si>
  <si>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</si>
  <si>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</si>
  <si>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</si>
  <si>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</si>
  <si>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</si>
  <si>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</si>
  <si>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</si>
  <si>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</si>
  <si>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</si>
  <si>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</si>
  <si>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</si>
  <si>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</si>
  <si>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</si>
  <si>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</si>
  <si>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</si>
  <si>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</si>
  <si>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</si>
  <si>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</si>
  <si>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</si>
  <si>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</si>
  <si>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</si>
  <si>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</si>
  <si>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</si>
  <si>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</si>
  <si>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</si>
  <si>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</si>
  <si>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</si>
  <si>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</si>
  <si>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</si>
  <si>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</si>
  <si>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</si>
  <si>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</si>
  <si>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</si>
  <si>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</si>
  <si>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</si>
  <si>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</si>
  <si>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</si>
  <si>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</si>
  <si>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</si>
  <si>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</si>
  <si>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</si>
  <si>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</si>
  <si>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</si>
  <si>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</si>
  <si>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</si>
  <si>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</si>
  <si>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</si>
  <si>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</si>
  <si>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</si>
  <si>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</si>
  <si>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</si>
  <si>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</si>
  <si>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</si>
  <si>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</si>
  <si>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</si>
  <si>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</si>
  <si>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</si>
  <si>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</si>
  <si>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</si>
  <si>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</si>
  <si>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</si>
  <si>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</si>
  <si>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</si>
  <si>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</si>
  <si>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</si>
  <si>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</si>
  <si>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</si>
  <si>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</si>
  <si>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</si>
  <si>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</si>
  <si>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</si>
  <si>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</si>
  <si>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</si>
  <si>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</si>
  <si>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</si>
  <si>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</si>
  <si>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</si>
  <si>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</si>
  <si>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</si>
  <si>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</si>
  <si>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</si>
  <si>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</si>
  <si>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</si>
  <si>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</si>
  <si>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</si>
  <si>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</si>
  <si>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</si>
  <si>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</si>
  <si>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</si>
  <si>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</si>
  <si>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</si>
  <si>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</si>
  <si>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</si>
  <si>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</si>
  <si>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</si>
  <si>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</si>
  <si>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</si>
  <si>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</si>
  <si>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</si>
  <si>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</si>
  <si>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</si>
  <si>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</si>
  <si>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</si>
  <si>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</si>
  <si>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</si>
  <si>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</si>
  <si>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</si>
  <si>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</si>
  <si>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</si>
  <si>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</si>
  <si>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</si>
  <si>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</si>
  <si>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</si>
  <si>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</si>
  <si>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</si>
  <si>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</si>
  <si>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</si>
  <si>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</si>
  <si>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</si>
  <si>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</si>
  <si>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</si>
  <si>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</si>
  <si>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</si>
  <si>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</si>
  <si>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</si>
  <si>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</si>
  <si>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</si>
  <si>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</si>
  <si>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</si>
  <si>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</si>
  <si>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</si>
  <si>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</si>
  <si>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</si>
  <si>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</si>
  <si>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</si>
  <si>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</si>
  <si>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</si>
  <si>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</si>
  <si>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</si>
  <si>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</si>
  <si>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</si>
  <si>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</si>
  <si>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</si>
  <si>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</si>
  <si>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</si>
  <si>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</si>
  <si>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</si>
  <si>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</si>
  <si>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</si>
  <si>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</si>
  <si>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</si>
  <si>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</si>
  <si>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</si>
  <si>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</si>
  <si>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</si>
  <si>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</si>
  <si>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</si>
  <si>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</si>
  <si>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</si>
  <si>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</si>
  <si>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</si>
  <si>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</si>
  <si>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</si>
  <si>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</si>
  <si>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</si>
  <si>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</si>
  <si>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</si>
  <si>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</si>
  <si>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</si>
  <si>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</si>
  <si>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</si>
  <si>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</si>
  <si>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</si>
  <si>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</si>
  <si>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</si>
  <si>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</si>
  <si>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</si>
  <si>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</si>
  <si>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</si>
  <si>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</si>
  <si>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</si>
  <si>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</si>
  <si>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</si>
  <si>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</si>
  <si>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</si>
  <si>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</si>
  <si>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</si>
  <si>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</si>
  <si>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</si>
  <si>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</si>
  <si>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</si>
  <si>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</si>
  <si>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</si>
  <si>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</si>
  <si>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</si>
  <si>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</si>
  <si>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</si>
  <si>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</si>
  <si>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</si>
  <si>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</si>
  <si>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</si>
  <si>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</si>
  <si>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</si>
  <si>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</si>
  <si>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</si>
  <si>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</si>
  <si>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</si>
  <si>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</si>
  <si>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</si>
  <si>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</si>
  <si>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</si>
  <si>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</si>
  <si>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</si>
  <si>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</si>
  <si>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</si>
  <si>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</si>
  <si>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</si>
  <si>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</si>
  <si>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</si>
  <si>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</si>
  <si>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</si>
  <si>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</si>
  <si>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</si>
  <si>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</si>
  <si>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</si>
  <si>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</si>
  <si>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</si>
  <si>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</si>
  <si>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</si>
  <si>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</si>
  <si>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</si>
  <si>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</si>
  <si>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</si>
  <si>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</si>
  <si>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</si>
  <si>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</si>
  <si>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</si>
  <si>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</si>
  <si>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</si>
  <si>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</si>
  <si>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</si>
  <si>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</si>
  <si>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</si>
  <si>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</si>
  <si>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</si>
  <si>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</si>
  <si>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</si>
  <si>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</si>
  <si>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</si>
  <si>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</si>
  <si>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</si>
  <si>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</si>
  <si>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</si>
  <si>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</si>
  <si>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</si>
  <si>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</si>
  <si>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</si>
  <si>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</si>
  <si>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</si>
  <si>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</si>
  <si>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</si>
  <si>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</si>
  <si>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</si>
  <si>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</si>
  <si>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</si>
  <si>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</si>
  <si>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</si>
  <si>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</si>
  <si>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</si>
  <si>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</si>
  <si>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</si>
  <si>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</si>
  <si>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</si>
  <si>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</si>
  <si>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</si>
  <si>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</si>
  <si>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</si>
  <si>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</si>
  <si>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</si>
  <si>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</si>
  <si>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</si>
  <si>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</si>
  <si>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</si>
  <si>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</si>
  <si>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</si>
  <si>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</si>
  <si>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</si>
  <si>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</si>
  <si>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</si>
  <si>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</si>
  <si>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</si>
  <si>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</si>
  <si>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</si>
  <si>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</si>
  <si>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</si>
  <si>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</si>
  <si>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</si>
  <si>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</si>
  <si>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</si>
  <si>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</si>
  <si>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</si>
  <si>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</si>
  <si>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</si>
  <si>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</si>
  <si>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</si>
  <si>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</si>
  <si>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</si>
  <si>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</si>
  <si>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</si>
  <si>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</si>
  <si>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</si>
  <si>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</si>
  <si>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</si>
  <si>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</si>
  <si>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</si>
  <si>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</si>
  <si>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</si>
  <si>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</si>
  <si>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</si>
  <si>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</si>
  <si>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</si>
  <si>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</si>
  <si>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</si>
  <si>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</si>
  <si>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</si>
  <si>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</si>
  <si>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</si>
  <si>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</si>
  <si>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</si>
  <si>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</si>
  <si>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</si>
  <si>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</si>
  <si>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</si>
  <si>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</si>
  <si>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</si>
  <si>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</si>
  <si>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</si>
  <si>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</si>
  <si>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</si>
  <si>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</si>
  <si>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</si>
  <si>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</si>
  <si>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</si>
  <si>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</si>
  <si>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</si>
  <si>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</si>
  <si>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</si>
  <si>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</si>
  <si>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</si>
  <si>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</si>
  <si>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</si>
  <si>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</si>
  <si>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</si>
  <si>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</si>
  <si>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</si>
  <si>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</si>
  <si>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</si>
  <si>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</si>
  <si>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</si>
  <si>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</si>
  <si>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</si>
  <si>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</si>
  <si>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</si>
  <si>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</si>
  <si>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</si>
  <si>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</si>
  <si>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</si>
  <si>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</si>
  <si>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</si>
  <si>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</si>
  <si>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</si>
  <si>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</si>
  <si>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</si>
  <si>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</si>
  <si>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</si>
  <si>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</si>
  <si>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</si>
  <si>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</si>
  <si>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</si>
  <si>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</si>
  <si>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</si>
  <si>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</si>
  <si>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</si>
  <si>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</si>
  <si>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</si>
  <si>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</si>
  <si>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</si>
  <si>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</si>
  <si>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</si>
  <si>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</si>
  <si>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</si>
  <si>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</si>
  <si>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</si>
  <si>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</si>
  <si>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</si>
  <si>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</si>
  <si>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</si>
  <si>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</si>
  <si>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</si>
  <si>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</si>
  <si>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</si>
  <si>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</si>
  <si>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</si>
  <si>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</si>
  <si>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</si>
  <si>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</si>
  <si>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</si>
  <si>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</si>
  <si>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</si>
  <si>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</si>
  <si>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</si>
  <si>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</si>
  <si>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</si>
  <si>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</si>
  <si>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</si>
  <si>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</si>
  <si>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</si>
  <si>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</si>
  <si>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</si>
  <si>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</si>
  <si>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</si>
  <si>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</si>
  <si>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</si>
  <si>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</si>
  <si>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</si>
  <si>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</si>
  <si>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</si>
  <si>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</si>
  <si>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</si>
  <si>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</si>
  <si>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</si>
  <si>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</si>
  <si>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</si>
  <si>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</si>
  <si>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</si>
  <si>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</si>
  <si>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</si>
  <si>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</si>
  <si>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</si>
  <si>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</si>
  <si>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</si>
  <si>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</si>
  <si>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</si>
  <si>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</si>
  <si>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</si>
  <si>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</si>
  <si>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</si>
  <si>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</si>
  <si>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</si>
  <si>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</si>
  <si>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</si>
  <si>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</si>
  <si>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</si>
  <si>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</si>
  <si>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</si>
  <si>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</si>
  <si>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</si>
  <si>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</si>
  <si>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</si>
  <si>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</si>
  <si>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</si>
  <si>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</si>
  <si>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</si>
  <si>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</si>
  <si>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</si>
  <si>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</si>
  <si>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</si>
  <si>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</si>
  <si>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</si>
  <si>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</si>
  <si>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</si>
  <si>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</si>
  <si>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</si>
  <si>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</si>
  <si>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</si>
  <si>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</si>
  <si>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</si>
  <si>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</si>
  <si>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</si>
  <si>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</si>
  <si>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</si>
  <si>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</si>
  <si>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</si>
  <si>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</si>
  <si>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</si>
  <si>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</si>
  <si>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</si>
  <si>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</si>
  <si>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</si>
  <si>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</si>
  <si>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</si>
  <si>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</si>
  <si>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</si>
  <si>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</si>
  <si>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</si>
  <si>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</si>
  <si>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</si>
  <si>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</si>
  <si>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</si>
  <si>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</si>
  <si>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</si>
  <si>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</si>
  <si>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</si>
  <si>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</si>
  <si>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</si>
  <si>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</si>
  <si>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</si>
  <si>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</si>
  <si>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</si>
  <si>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</si>
  <si>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</si>
  <si>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</si>
  <si>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</si>
  <si>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</si>
  <si>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</si>
  <si>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</si>
  <si>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</si>
  <si>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</si>
  <si>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</si>
  <si>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</si>
  <si>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</si>
  <si>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</si>
  <si>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</si>
  <si>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</si>
  <si>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</si>
  <si>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</si>
  <si>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</si>
  <si>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</si>
  <si>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</si>
  <si>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</si>
  <si>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</si>
  <si>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</si>
  <si>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</si>
  <si>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</si>
  <si>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</si>
  <si>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</si>
  <si>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</si>
  <si>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</si>
  <si>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</si>
  <si>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</si>
  <si>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</si>
  <si>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</si>
  <si>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</si>
  <si>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</si>
  <si>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</si>
  <si>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</si>
  <si>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</si>
  <si>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</si>
  <si>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</si>
  <si>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</si>
  <si>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</si>
  <si>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</si>
  <si>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</si>
  <si>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</si>
  <si>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</si>
  <si>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</si>
  <si>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</si>
  <si>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</si>
  <si>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</si>
  <si>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</si>
  <si>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</si>
  <si>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</si>
  <si>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</si>
  <si>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</si>
  <si>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</si>
  <si>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</si>
  <si>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</si>
  <si>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</si>
  <si>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</si>
  <si>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</si>
  <si>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</si>
  <si>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</si>
  <si>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</si>
  <si>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</si>
  <si>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</si>
  <si>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</si>
  <si>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</si>
  <si>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</si>
  <si>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</si>
  <si>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</si>
  <si>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</si>
  <si>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</si>
  <si>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</si>
  <si>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</si>
  <si>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</si>
  <si>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</si>
  <si>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</si>
  <si>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</si>
  <si>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</si>
  <si>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</si>
  <si>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</si>
  <si>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</si>
  <si>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</si>
  <si>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</si>
  <si>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</si>
  <si>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</si>
  <si>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</si>
  <si>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</si>
  <si>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</si>
  <si>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</si>
  <si>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</si>
  <si>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</si>
  <si>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</si>
  <si>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</si>
  <si>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</si>
  <si>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</si>
  <si>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</si>
  <si>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</si>
  <si>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</si>
  <si>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</si>
  <si>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</si>
  <si>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</si>
  <si>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</si>
  <si>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</si>
  <si>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</si>
  <si>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</si>
  <si>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</si>
  <si>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</si>
  <si>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</si>
  <si>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</si>
  <si>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</si>
  <si>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</si>
  <si>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</si>
  <si>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</si>
  <si>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</si>
  <si>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</si>
  <si>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</si>
  <si>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</si>
  <si>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</si>
  <si>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</si>
  <si>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</si>
  <si>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</si>
  <si>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</si>
  <si>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</si>
  <si>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</si>
  <si>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</si>
  <si>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</si>
  <si>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</si>
  <si>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</si>
  <si>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</si>
  <si>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</si>
  <si>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</si>
  <si>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</si>
  <si>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</si>
  <si>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</si>
  <si>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</si>
  <si>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</si>
  <si>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</si>
  <si>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</si>
  <si>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</si>
  <si>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</si>
  <si>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</si>
  <si>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</si>
  <si>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</si>
  <si>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</si>
  <si>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</si>
  <si>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</si>
  <si>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</si>
  <si>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</si>
  <si>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</si>
  <si>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</si>
  <si>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</si>
  <si>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</si>
  <si>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</si>
  <si>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</si>
  <si>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</si>
  <si>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</si>
  <si>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</si>
  <si>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</si>
  <si>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</si>
  <si>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</si>
  <si>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</si>
  <si>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</si>
  <si>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</si>
  <si>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</si>
  <si>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</si>
  <si>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</si>
  <si>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</si>
  <si>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</si>
  <si>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</si>
  <si>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</si>
  <si>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</si>
  <si>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</si>
  <si>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</si>
  <si>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</si>
  <si>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</si>
  <si>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</si>
  <si>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</si>
  <si>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</si>
  <si>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</si>
  <si>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</si>
  <si>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</si>
  <si>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</si>
  <si>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</si>
  <si>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</si>
  <si>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</si>
  <si>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</si>
  <si>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</si>
  <si>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</si>
  <si>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</si>
  <si>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</si>
  <si>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</si>
  <si>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</si>
  <si>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</si>
  <si>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</si>
  <si>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</si>
  <si>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</si>
  <si>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</si>
  <si>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</si>
  <si>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</si>
  <si>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</si>
  <si>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</si>
  <si>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</si>
  <si>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</si>
  <si>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</si>
  <si>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</si>
  <si>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</si>
  <si>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</si>
  <si>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</si>
  <si>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</si>
  <si>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</si>
  <si>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</si>
  <si>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</si>
  <si>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</si>
  <si>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</si>
  <si>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</si>
  <si>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</si>
  <si>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</si>
  <si>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</si>
  <si>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</si>
  <si>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</si>
  <si>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</si>
  <si>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</si>
  <si>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</si>
  <si>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</si>
  <si>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</si>
  <si>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</si>
  <si>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</si>
  <si>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</si>
  <si>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</si>
  <si>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</si>
  <si>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</si>
  <si>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</si>
  <si>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</si>
  <si>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</si>
  <si>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</si>
  <si>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</si>
  <si>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</si>
  <si>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</si>
  <si>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</si>
  <si>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</si>
  <si>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</si>
  <si>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</si>
  <si>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</si>
  <si>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</si>
  <si>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</si>
  <si>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</si>
  <si>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</si>
  <si>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</si>
  <si>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</si>
  <si>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</si>
  <si>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</si>
  <si>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</si>
  <si>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</si>
  <si>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</si>
  <si>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</si>
  <si>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</si>
  <si>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</si>
  <si>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</si>
  <si>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</si>
  <si>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</si>
  <si>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</si>
  <si>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</si>
  <si>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</si>
  <si>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</si>
  <si>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</si>
  <si>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</si>
  <si>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</si>
  <si>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</si>
  <si>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</si>
  <si>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</si>
  <si>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</si>
  <si>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</si>
  <si>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</si>
  <si>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</si>
  <si>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</si>
  <si>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</si>
  <si>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</si>
  <si>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</si>
  <si>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</si>
  <si>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</si>
  <si>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</si>
  <si>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</si>
  <si>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</si>
  <si>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</si>
  <si>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</si>
  <si>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</si>
  <si>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</si>
  <si>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</si>
  <si>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</si>
  <si>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</si>
  <si>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</si>
  <si>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</si>
  <si>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</si>
  <si>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</si>
  <si>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</si>
  <si>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</si>
  <si>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</si>
  <si>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</si>
  <si>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</si>
  <si>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</si>
  <si>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</si>
  <si>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</si>
  <si>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</si>
  <si>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</si>
  <si>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</si>
  <si>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</si>
  <si>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</si>
  <si>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</si>
  <si>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</si>
  <si>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</si>
  <si>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</si>
  <si>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</si>
  <si>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</si>
  <si>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</si>
  <si>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</si>
  <si>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</si>
  <si>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</si>
  <si>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</si>
  <si>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</si>
  <si>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</si>
  <si>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</si>
  <si>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</si>
  <si>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</si>
  <si>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</si>
  <si>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</si>
  <si>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</si>
  <si>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</si>
  <si>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</si>
  <si>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</si>
  <si>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</si>
  <si>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</si>
  <si>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</si>
  <si>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</si>
  <si>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</si>
  <si>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</si>
  <si>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</si>
  <si>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</si>
  <si>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</si>
  <si>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</si>
  <si>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</si>
  <si>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</si>
  <si>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</si>
  <si>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</si>
  <si>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</si>
  <si>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</si>
  <si>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</si>
  <si>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</si>
  <si>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</si>
  <si>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</si>
  <si>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</si>
  <si>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</si>
  <si>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</si>
  <si>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</si>
  <si>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</si>
  <si>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</si>
  <si>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</si>
  <si>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</si>
  <si>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</si>
  <si>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</si>
  <si>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</si>
  <si>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</si>
  <si>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</si>
  <si>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</si>
  <si>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</si>
  <si>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</si>
  <si>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</si>
  <si>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</si>
  <si>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</si>
  <si>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</si>
  <si>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</si>
  <si>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</si>
  <si>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</si>
  <si>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</si>
  <si>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</si>
  <si>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</si>
  <si>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</si>
  <si>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</si>
  <si>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</si>
  <si>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</si>
  <si>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</si>
  <si>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</si>
  <si>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</si>
  <si>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</si>
  <si>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</si>
  <si>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</si>
  <si>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</si>
  <si>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</si>
  <si>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</si>
  <si>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</si>
  <si>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</si>
  <si>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</si>
  <si>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</si>
  <si>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</si>
  <si>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</si>
  <si>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</si>
  <si>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</si>
  <si>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</si>
  <si>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</si>
  <si>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</si>
  <si>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</si>
  <si>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</si>
  <si>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</si>
  <si>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</si>
  <si>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</si>
  <si>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</si>
  <si>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</si>
  <si>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</si>
  <si>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</si>
  <si>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</si>
  <si>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</si>
  <si>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</si>
  <si>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</si>
  <si>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</si>
  <si>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</si>
  <si>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</si>
  <si>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</si>
  <si>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</si>
  <si>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</si>
  <si>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</si>
  <si>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</si>
  <si>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</si>
  <si>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</si>
  <si>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</si>
  <si>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</si>
  <si>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</si>
  <si>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</si>
  <si>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</si>
  <si>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</si>
  <si>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</si>
  <si>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</si>
  <si>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</si>
  <si>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</si>
  <si>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</si>
  <si>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</si>
  <si>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</si>
  <si>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</si>
  <si>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</si>
  <si>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</si>
  <si>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</si>
  <si>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</si>
  <si>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</si>
  <si>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</si>
  <si>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</si>
  <si>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</si>
  <si>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</si>
  <si>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</si>
  <si>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</si>
  <si>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</si>
  <si>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</si>
  <si>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</si>
  <si>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</si>
  <si>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</si>
  <si>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</si>
  <si>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</si>
  <si>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</si>
  <si>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</si>
  <si>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</si>
  <si>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</si>
  <si>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</si>
  <si>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</si>
  <si>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</si>
  <si>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</si>
  <si>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</si>
  <si>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</si>
  <si>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</si>
  <si>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</si>
  <si>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</si>
  <si>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</si>
  <si>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</si>
  <si>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</si>
  <si>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</si>
  <si>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</si>
  <si>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</si>
  <si>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</si>
  <si>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</si>
  <si>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</si>
  <si>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</si>
  <si>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</si>
  <si>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</si>
  <si>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</si>
  <si>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</si>
  <si>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</si>
  <si>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</si>
  <si>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</si>
  <si>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</si>
  <si>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</si>
  <si>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</si>
  <si>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</si>
  <si>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</si>
  <si>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</si>
  <si>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</si>
  <si>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</si>
  <si>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</si>
  <si>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</si>
  <si>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</si>
  <si>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</si>
  <si>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</si>
  <si>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</si>
  <si>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</si>
  <si>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</si>
  <si>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</si>
  <si>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</si>
  <si>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</si>
  <si>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</si>
  <si>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</si>
  <si>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</si>
  <si>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</si>
  <si>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</si>
  <si>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</si>
  <si>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</si>
  <si>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</si>
  <si>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</si>
  <si>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</si>
  <si>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</si>
  <si>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</si>
  <si>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</si>
  <si>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</si>
  <si>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</si>
  <si>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</si>
  <si>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</si>
  <si>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</si>
  <si>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</si>
  <si>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</si>
  <si>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</si>
  <si>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</si>
  <si>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</si>
  <si>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</si>
  <si>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</si>
  <si>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</si>
  <si>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</si>
  <si>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</si>
  <si>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</si>
  <si>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</si>
  <si>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</si>
  <si>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</si>
  <si>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</si>
  <si>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</si>
  <si>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</si>
  <si>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</si>
  <si>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</si>
  <si>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</si>
  <si>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</si>
  <si>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</si>
  <si>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</si>
  <si>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</si>
  <si>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</si>
  <si>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</si>
  <si>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</si>
  <si>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</si>
  <si>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</si>
  <si>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</si>
  <si>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</si>
  <si>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</si>
  <si>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</si>
  <si>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</si>
  <si>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</si>
  <si>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</si>
  <si>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</si>
  <si>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</si>
  <si>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</si>
  <si>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</si>
  <si>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</si>
  <si>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</si>
  <si>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</si>
  <si>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</si>
  <si>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</si>
  <si>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</si>
  <si>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</si>
  <si>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</si>
  <si>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</si>
  <si>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</si>
  <si>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</si>
  <si>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</si>
  <si>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</si>
  <si>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</si>
  <si>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</si>
  <si>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</si>
  <si>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</si>
  <si>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</si>
  <si>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</si>
  <si>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</si>
  <si>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</si>
  <si>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</si>
  <si>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</si>
  <si>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</si>
  <si>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</si>
  <si>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</si>
  <si>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</si>
  <si>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</si>
  <si>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</si>
  <si>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</si>
  <si>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</si>
  <si>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</si>
  <si>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</si>
  <si>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</si>
  <si>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</si>
  <si>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</si>
  <si>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</si>
  <si>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</si>
  <si>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</si>
  <si>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</si>
  <si>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</si>
  <si>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</si>
  <si>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</si>
  <si>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</si>
  <si>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</si>
  <si>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</si>
  <si>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</si>
  <si>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</si>
  <si>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</si>
  <si>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</si>
  <si>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</si>
  <si>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</si>
  <si>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</si>
  <si>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</si>
  <si>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</si>
  <si>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</si>
  <si>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</si>
  <si>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</si>
  <si>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</si>
  <si>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</si>
  <si>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</si>
  <si>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</si>
  <si>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</si>
  <si>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</si>
  <si>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</si>
  <si>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</si>
  <si>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</si>
  <si>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</si>
  <si>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</si>
  <si>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</si>
  <si>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</si>
  <si>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</si>
  <si>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</si>
  <si>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</si>
  <si>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</si>
  <si>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</si>
  <si>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</si>
  <si>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</si>
  <si>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</si>
  <si>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</si>
  <si>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</si>
  <si>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</si>
  <si>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</si>
  <si>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</si>
  <si>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</si>
  <si>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</si>
  <si>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</si>
  <si>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</si>
  <si>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</si>
  <si>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</si>
  <si>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</si>
  <si>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</si>
  <si>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</si>
  <si>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</si>
  <si>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</si>
  <si>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</si>
  <si>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</si>
  <si>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</si>
  <si>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</si>
  <si>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</si>
  <si>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</si>
  <si>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</si>
  <si>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</si>
  <si>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</si>
  <si>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</si>
  <si>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</si>
  <si>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</si>
  <si>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</si>
  <si>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</si>
  <si>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</si>
  <si>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</si>
  <si>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</si>
  <si>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</si>
  <si>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</si>
  <si>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</si>
  <si>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</si>
  <si>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</si>
  <si>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</si>
  <si>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</si>
  <si>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</si>
  <si>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</si>
  <si>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</si>
  <si>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</si>
  <si>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</si>
  <si>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</si>
  <si>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</si>
  <si>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</si>
  <si>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</si>
  <si>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</si>
  <si>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</si>
  <si>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</si>
  <si>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</si>
  <si>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</si>
  <si>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</si>
  <si>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</si>
  <si>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</si>
  <si>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</si>
  <si>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</si>
  <si>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</si>
  <si>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</si>
  <si>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</si>
  <si>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</si>
  <si>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</si>
  <si>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</si>
  <si>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</si>
  <si>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</si>
  <si>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</si>
  <si>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</si>
  <si>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</si>
  <si>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</si>
  <si>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</si>
  <si>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</si>
  <si>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</si>
  <si>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</si>
  <si>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</si>
  <si>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</si>
  <si>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</si>
  <si>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</si>
  <si>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</si>
  <si>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</si>
  <si>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</si>
  <si>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</si>
  <si>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</si>
  <si>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</si>
  <si>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</si>
  <si>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</si>
  <si>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</si>
  <si>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</si>
  <si>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</si>
  <si>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</si>
  <si>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</si>
  <si>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</si>
  <si>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</si>
  <si>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</si>
  <si>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</si>
  <si>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</si>
  <si>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</si>
  <si>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</si>
  <si>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</si>
  <si>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</si>
  <si>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</si>
  <si>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</si>
  <si>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</si>
  <si>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</si>
  <si>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</si>
  <si>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</si>
  <si>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</si>
  <si>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</si>
  <si>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</si>
  <si>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</si>
  <si>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</si>
  <si>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</si>
  <si>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</si>
  <si>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</si>
  <si>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</si>
  <si>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</si>
  <si>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</si>
  <si>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</si>
  <si>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</si>
  <si>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</si>
  <si>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</si>
  <si>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</si>
  <si>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</si>
  <si>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</si>
  <si>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</si>
  <si>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</si>
  <si>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</si>
  <si>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</si>
  <si>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</si>
  <si>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</si>
  <si>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</si>
  <si>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</si>
  <si>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</si>
  <si>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</si>
  <si>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</si>
  <si>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</si>
  <si>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</si>
  <si>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</si>
  <si>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</si>
  <si>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</si>
  <si>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</si>
  <si>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</si>
  <si>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</si>
  <si>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</si>
  <si>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</si>
  <si>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</si>
  <si>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</si>
  <si>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</si>
  <si>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</si>
  <si>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</si>
  <si>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</si>
  <si>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</si>
  <si>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</si>
  <si>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</si>
  <si>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</si>
  <si>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</si>
  <si>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</si>
  <si>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</si>
  <si>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</si>
  <si>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</si>
  <si>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</si>
  <si>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</si>
  <si>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</si>
  <si>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</si>
  <si>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</si>
  <si>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</si>
  <si>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</si>
  <si>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</si>
  <si>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</si>
  <si>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</si>
  <si>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</si>
  <si>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</si>
  <si>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</si>
  <si>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</si>
  <si>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</si>
  <si>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</si>
  <si>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</si>
  <si>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</si>
  <si>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</si>
  <si>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</si>
  <si>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</si>
  <si>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</si>
  <si>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</si>
  <si>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</si>
  <si>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</si>
  <si>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</si>
  <si>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</si>
  <si>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</si>
  <si>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</si>
  <si>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</si>
  <si>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</si>
  <si>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</si>
  <si>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</si>
  <si>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</si>
  <si>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</si>
  <si>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</si>
  <si>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</si>
  <si>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</si>
  <si>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</si>
  <si>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</si>
  <si>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</si>
  <si>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</si>
  <si>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</si>
  <si>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</si>
  <si>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</si>
  <si>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</si>
  <si>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</si>
  <si>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</si>
  <si>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</si>
  <si>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</si>
  <si>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</si>
  <si>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</si>
  <si>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</si>
  <si>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</si>
  <si>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</si>
  <si>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</si>
  <si>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</si>
  <si>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</si>
  <si>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</si>
  <si>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</si>
  <si>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</si>
  <si>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</si>
  <si>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</si>
  <si>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</si>
  <si>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</si>
  <si>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</si>
  <si>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</si>
  <si>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</si>
  <si>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</si>
  <si>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</si>
  <si>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</si>
  <si>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</si>
  <si>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</si>
  <si>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</si>
  <si>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</si>
  <si>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</si>
  <si>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</si>
  <si>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</si>
  <si>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</si>
  <si>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</si>
  <si>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</si>
  <si>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</si>
  <si>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</si>
  <si>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</si>
  <si>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</si>
  <si>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</si>
  <si>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</si>
  <si>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</si>
  <si>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</si>
  <si>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</si>
  <si>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</si>
  <si>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</si>
  <si>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</si>
  <si>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</si>
  <si>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</si>
  <si>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</si>
  <si>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</si>
  <si>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</si>
  <si>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</si>
  <si>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</si>
  <si>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</si>
  <si>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</si>
  <si>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</si>
  <si>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</si>
  <si>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</si>
  <si>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</si>
  <si>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</si>
  <si>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</si>
  <si>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</si>
  <si>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</si>
  <si>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</si>
  <si>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</si>
  <si>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</si>
  <si>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</si>
  <si>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</si>
  <si>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</si>
  <si>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</si>
  <si>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</si>
  <si>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</si>
  <si>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</si>
  <si>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</si>
  <si>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</si>
  <si>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</si>
  <si>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</si>
  <si>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</si>
  <si>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</si>
  <si>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</si>
  <si>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</si>
  <si>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</si>
  <si>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</si>
  <si>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</si>
  <si>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</si>
  <si>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</si>
  <si>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</si>
  <si>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</si>
  <si>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</si>
  <si>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</si>
  <si>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</si>
  <si>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</si>
  <si>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</si>
  <si>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</si>
  <si>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</si>
  <si>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</si>
  <si>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</si>
  <si>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</si>
  <si>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</si>
  <si>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</si>
  <si>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</si>
  <si>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</si>
  <si>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</si>
  <si>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</si>
  <si>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</si>
  <si>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</si>
  <si>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</si>
  <si>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</si>
  <si>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</si>
  <si>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</si>
  <si>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</si>
  <si>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</si>
  <si>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</si>
  <si>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</si>
  <si>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</si>
  <si>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</si>
  <si>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</si>
  <si>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</si>
  <si>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</si>
  <si>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</si>
  <si>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</si>
  <si>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</si>
  <si>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</si>
  <si>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</si>
  <si>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</si>
  <si>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</si>
  <si>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</si>
  <si>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</si>
  <si>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</si>
  <si>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</si>
  <si>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</si>
  <si>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</si>
  <si>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</si>
  <si>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</si>
  <si>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</si>
  <si>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</si>
  <si>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</si>
  <si>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</si>
  <si>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</si>
  <si>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</si>
  <si>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</si>
  <si>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</si>
  <si>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</si>
  <si>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</si>
  <si>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</si>
  <si>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</si>
  <si>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</si>
  <si>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</si>
  <si>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</si>
  <si>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</si>
  <si>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</si>
  <si>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</si>
  <si>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</si>
  <si>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</si>
  <si>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</si>
  <si>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</si>
  <si>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</si>
  <si>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</si>
  <si>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</si>
  <si>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</si>
  <si>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</si>
  <si>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</si>
  <si>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</si>
  <si>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</si>
  <si>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</si>
  <si>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</si>
  <si>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</si>
  <si>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</si>
  <si>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</si>
  <si>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</si>
  <si>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</si>
  <si>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</si>
  <si>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</si>
  <si>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</si>
  <si>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</si>
  <si>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</si>
  <si>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</si>
  <si>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</si>
  <si>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</si>
  <si>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</si>
  <si>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</si>
  <si>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</si>
  <si>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</si>
  <si>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</si>
  <si>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</si>
  <si>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</si>
  <si>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</si>
  <si>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</si>
  <si>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</si>
  <si>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</si>
  <si>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</si>
  <si>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</si>
  <si>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</si>
  <si>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</si>
  <si>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</si>
  <si>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</si>
  <si>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</si>
  <si>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</si>
  <si>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</si>
  <si>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</si>
  <si>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</si>
  <si>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</si>
  <si>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</si>
  <si>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</si>
  <si>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</si>
  <si>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</si>
  <si>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</si>
  <si>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</si>
  <si>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</si>
  <si>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</si>
  <si>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</si>
  <si>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</si>
  <si>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</si>
  <si>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</si>
  <si>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</si>
  <si>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</si>
  <si>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</si>
  <si>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</si>
  <si>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</si>
  <si>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</si>
  <si>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</si>
  <si>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</si>
  <si>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</si>
  <si>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</si>
  <si>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</si>
  <si>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</si>
  <si>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</si>
  <si>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</si>
  <si>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</si>
  <si>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</si>
  <si>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</si>
  <si>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</si>
  <si>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</si>
  <si>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</si>
  <si>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</si>
  <si>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</si>
  <si>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</si>
  <si>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</si>
  <si>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</si>
  <si>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</si>
  <si>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</si>
  <si>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</si>
  <si>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</si>
  <si>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</si>
  <si>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</si>
  <si>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</si>
  <si>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</si>
  <si>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</si>
  <si>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</si>
  <si>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</si>
  <si>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</si>
  <si>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</si>
  <si>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</si>
  <si>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</si>
  <si>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</si>
  <si>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</si>
  <si>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</si>
  <si>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</si>
  <si>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</si>
  <si>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</si>
  <si>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</si>
  <si>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</si>
  <si>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</si>
  <si>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</si>
  <si>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</si>
  <si>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</si>
  <si>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</si>
  <si>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</si>
  <si>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</si>
  <si>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</si>
  <si>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</si>
  <si>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</si>
  <si>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</si>
  <si>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</si>
  <si>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</si>
  <si>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</si>
  <si>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</si>
  <si>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</si>
  <si>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</si>
  <si>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</si>
  <si>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</si>
  <si>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</si>
  <si>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</si>
  <si>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</si>
  <si>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</si>
  <si>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</si>
  <si>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</si>
  <si>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</si>
  <si>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</si>
  <si>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</si>
  <si>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</si>
  <si>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</si>
  <si>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</si>
  <si>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</si>
  <si>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</si>
  <si>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</si>
  <si>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</si>
  <si>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</si>
  <si>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</si>
  <si>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</si>
  <si>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</si>
  <si>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</si>
  <si>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</si>
  <si>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</si>
  <si>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</si>
  <si>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</si>
  <si>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</si>
  <si>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</si>
  <si>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</si>
  <si>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</si>
  <si>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</si>
  <si>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</si>
  <si>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</si>
  <si>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</si>
  <si>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</si>
  <si>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</si>
  <si>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</si>
  <si>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</si>
  <si>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</si>
  <si>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</si>
  <si>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</si>
  <si>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</si>
  <si>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</si>
  <si>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</si>
  <si>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</si>
  <si>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</si>
  <si>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</si>
  <si>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</si>
  <si>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</si>
  <si>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</si>
  <si>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</si>
  <si>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</si>
  <si>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</si>
  <si>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</si>
  <si>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</si>
  <si>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</si>
  <si>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</si>
  <si>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</si>
  <si>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</si>
  <si>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</si>
  <si>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</si>
  <si>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</si>
  <si>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</si>
  <si>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</si>
  <si>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</si>
  <si>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</si>
  <si>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</si>
  <si>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</si>
  <si>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</si>
  <si>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</si>
  <si>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</si>
  <si>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</si>
  <si>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</si>
  <si>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</si>
  <si>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</si>
  <si>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</si>
  <si>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</si>
  <si>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</si>
  <si>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</si>
  <si>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</si>
  <si>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</si>
  <si>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</si>
  <si>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</si>
  <si>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</si>
  <si>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</si>
  <si>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</si>
  <si>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</si>
  <si>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</si>
  <si>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</si>
  <si>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</si>
  <si>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</si>
  <si>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</si>
  <si>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</si>
  <si>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</si>
  <si>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</si>
  <si>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</si>
  <si>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</si>
  <si>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</si>
  <si>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</si>
  <si>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</si>
  <si>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</si>
  <si>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</si>
  <si>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</si>
  <si>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</si>
  <si>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</si>
  <si>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</si>
  <si>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</si>
  <si>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</si>
  <si>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</si>
  <si>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</si>
  <si>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</si>
  <si>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</si>
  <si>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</si>
  <si>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</si>
  <si>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</si>
  <si>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</si>
  <si>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</si>
  <si>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</si>
  <si>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</si>
  <si>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</si>
  <si>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</si>
  <si>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</si>
  <si>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</si>
  <si>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</si>
  <si>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</si>
  <si>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</si>
  <si>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</si>
  <si>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</si>
  <si>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</si>
  <si>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</si>
  <si>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</si>
  <si>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</si>
  <si>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</si>
  <si>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</si>
  <si>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</si>
  <si>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</si>
  <si>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</si>
  <si>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</si>
  <si>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</si>
  <si>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</si>
  <si>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</si>
  <si>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</si>
  <si>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</si>
  <si>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</si>
  <si>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</si>
  <si>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</si>
  <si>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</si>
  <si>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</si>
  <si>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</si>
  <si>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</si>
  <si>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</si>
  <si>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</si>
  <si>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</si>
  <si>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</si>
  <si>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</si>
  <si>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</si>
  <si>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</si>
  <si>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</si>
  <si>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</si>
  <si>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</si>
  <si>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</si>
  <si>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</si>
  <si>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</si>
  <si>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</si>
  <si>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</si>
  <si>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</si>
  <si>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</si>
  <si>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</si>
  <si>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</si>
  <si>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</si>
  <si>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</si>
  <si>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</si>
  <si>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</si>
  <si>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</si>
  <si>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</si>
  <si>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</si>
  <si>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</si>
  <si>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</si>
  <si>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</si>
  <si>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</si>
  <si>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</si>
  <si>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</si>
  <si>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</si>
  <si>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</si>
  <si>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</si>
  <si>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</si>
  <si>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</si>
  <si>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</si>
  <si>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</si>
  <si>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</si>
  <si>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</si>
  <si>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</si>
  <si>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</si>
  <si>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</si>
  <si>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</si>
  <si>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</si>
  <si>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</si>
  <si>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</si>
  <si>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</si>
  <si>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</si>
  <si>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</si>
  <si>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</si>
  <si>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</si>
  <si>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</si>
  <si>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</si>
  <si>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</si>
  <si>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</si>
  <si>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</si>
  <si>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</si>
  <si>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</si>
  <si>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</si>
  <si>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</si>
  <si>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</si>
  <si>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</si>
  <si>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</si>
  <si>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</si>
  <si>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</si>
  <si>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</si>
  <si>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</si>
  <si>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</si>
  <si>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</si>
  <si>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</si>
  <si>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</si>
  <si>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</si>
  <si>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</si>
  <si>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</si>
  <si>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</si>
  <si>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</si>
  <si>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</si>
  <si>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</si>
  <si>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</si>
  <si>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</si>
  <si>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</si>
  <si>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</si>
  <si>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</si>
  <si>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</si>
  <si>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</si>
  <si>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</si>
  <si>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</si>
  <si>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</si>
  <si>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</si>
  <si>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</si>
  <si>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</si>
  <si>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</si>
  <si>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</si>
  <si>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</si>
  <si>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</si>
  <si>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</si>
  <si>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</si>
  <si>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</si>
  <si>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</si>
  <si>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</si>
  <si>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</si>
  <si>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</si>
  <si>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</si>
  <si>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</si>
  <si>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</si>
  <si>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</si>
  <si>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</si>
  <si>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</si>
  <si>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</si>
  <si>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</si>
  <si>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</si>
  <si>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</si>
  <si>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</si>
  <si>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</si>
  <si>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</si>
  <si>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</si>
  <si>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</si>
  <si>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</si>
  <si>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</si>
  <si>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</si>
  <si>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</si>
  <si>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</si>
  <si>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</si>
  <si>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</si>
  <si>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</si>
  <si>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</si>
  <si>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</si>
  <si>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</si>
  <si>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</si>
  <si>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</si>
  <si>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</si>
  <si>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</si>
  <si>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</si>
  <si>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</si>
  <si>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</si>
  <si>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</si>
  <si>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</si>
  <si>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</si>
  <si>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</si>
  <si>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</si>
  <si>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</si>
  <si>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</si>
  <si>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</si>
  <si>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</si>
  <si>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</si>
  <si>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</si>
  <si>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</si>
  <si>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</si>
  <si>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</si>
  <si>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</si>
  <si>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</si>
  <si>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</si>
  <si>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</si>
  <si>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</si>
  <si>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</si>
  <si>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</si>
  <si>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</si>
  <si>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</si>
  <si>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</si>
  <si>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</si>
  <si>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</si>
  <si>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</si>
  <si>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</si>
  <si>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</si>
  <si>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</si>
  <si>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</si>
  <si>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</si>
  <si>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</si>
  <si>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</si>
  <si>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</si>
  <si>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</si>
  <si>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</si>
  <si>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</si>
  <si>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</si>
  <si>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</si>
  <si>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</si>
  <si>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</si>
  <si>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</si>
  <si>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</si>
  <si>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</si>
  <si>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</si>
  <si>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</si>
  <si>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</si>
  <si>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</si>
  <si>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</si>
  <si>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</si>
  <si>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</si>
  <si>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</si>
  <si>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</si>
  <si>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</si>
  <si>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</si>
  <si>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</si>
  <si>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</si>
  <si>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</si>
  <si>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</si>
  <si>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</si>
  <si>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</si>
  <si>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</si>
  <si>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</si>
  <si>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</si>
  <si>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</si>
  <si>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</si>
  <si>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</si>
  <si>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</si>
  <si>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</si>
  <si>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</si>
  <si>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</si>
  <si>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</si>
  <si>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</si>
  <si>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</si>
  <si>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</si>
  <si>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</si>
  <si>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</si>
  <si>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</si>
  <si>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</si>
  <si>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</si>
  <si>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</si>
  <si>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</si>
  <si>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</si>
  <si>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</si>
  <si>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</si>
  <si>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</si>
  <si>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</si>
  <si>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</si>
  <si>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</si>
  <si>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</si>
  <si>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</si>
  <si>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</si>
  <si>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</si>
  <si>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</si>
  <si>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</si>
  <si>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</si>
  <si>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</si>
  <si>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</si>
  <si>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</si>
  <si>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</si>
  <si>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</si>
  <si>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</si>
  <si>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</si>
  <si>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</si>
  <si>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</si>
  <si>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</si>
  <si>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</si>
  <si>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</si>
  <si>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</si>
  <si>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</si>
  <si>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</si>
  <si>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</si>
  <si>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</si>
  <si>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</si>
  <si>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</si>
  <si>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</si>
  <si>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</si>
  <si>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</si>
  <si>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</si>
  <si>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</si>
  <si>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</si>
  <si>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</si>
  <si>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</si>
  <si>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</si>
  <si>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</si>
  <si>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</si>
  <si>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</si>
  <si>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</si>
  <si>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</si>
  <si>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</si>
  <si>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</si>
  <si>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</si>
  <si>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</si>
  <si>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</si>
  <si>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</si>
  <si>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</si>
  <si>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</si>
  <si>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</si>
  <si>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</si>
  <si>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</si>
  <si>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</si>
  <si>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</si>
  <si>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</si>
  <si>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</si>
  <si>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</si>
  <si>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</si>
  <si>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</si>
  <si>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</si>
  <si>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</si>
  <si>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</si>
  <si>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</si>
  <si>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</si>
  <si>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</si>
  <si>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</si>
  <si>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</si>
  <si>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</si>
  <si>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</si>
  <si>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</si>
  <si>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</si>
  <si>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</si>
  <si>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</si>
  <si>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</si>
  <si>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</si>
  <si>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</si>
  <si>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</si>
  <si>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</si>
  <si>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</si>
  <si>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</si>
  <si>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</si>
  <si>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</si>
  <si>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</si>
  <si>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</si>
  <si>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</si>
  <si>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</si>
  <si>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</si>
  <si>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</si>
  <si>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</si>
  <si>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</si>
  <si>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</si>
  <si>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</si>
  <si>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</si>
  <si>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</si>
  <si>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</si>
  <si>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</si>
  <si>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</si>
  <si>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</si>
  <si>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</si>
  <si>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</si>
  <si>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</si>
  <si>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</si>
  <si>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</si>
  <si>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</si>
  <si>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</si>
  <si>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</si>
  <si>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</si>
  <si>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</si>
  <si>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</si>
  <si>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</si>
  <si>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</si>
  <si>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</si>
  <si>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</si>
  <si>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</si>
  <si>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</si>
  <si>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</si>
  <si>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</si>
  <si>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</si>
  <si>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</si>
  <si>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</si>
  <si>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</si>
  <si>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</si>
  <si>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</si>
  <si>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</si>
  <si>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</si>
  <si>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</si>
  <si>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</si>
  <si>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</si>
  <si>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</si>
  <si>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</si>
  <si>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</si>
  <si>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</si>
  <si>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</si>
  <si>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</si>
  <si>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</si>
  <si>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</si>
  <si>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</si>
  <si>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</si>
  <si>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</si>
  <si>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</si>
  <si>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</si>
  <si>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</si>
  <si>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</si>
  <si>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</si>
  <si>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</si>
  <si>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</si>
  <si>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</si>
  <si>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</si>
  <si>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</si>
  <si>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</si>
  <si>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</si>
  <si>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</si>
  <si>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</si>
  <si>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</si>
  <si>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</si>
  <si>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</si>
  <si>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</si>
  <si>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</si>
  <si>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</si>
  <si>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</si>
  <si>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</si>
  <si>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</si>
  <si>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</si>
  <si>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</si>
  <si>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</si>
  <si>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</si>
  <si>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</si>
  <si>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</si>
  <si>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</si>
  <si>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</si>
  <si>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</si>
  <si>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</si>
  <si>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</si>
  <si>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</si>
  <si>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</si>
  <si>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</si>
  <si>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</si>
  <si>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</si>
  <si>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</si>
  <si>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</si>
  <si>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</si>
  <si>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</si>
  <si>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</si>
  <si>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</si>
  <si>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</si>
  <si>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</si>
  <si>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</si>
  <si>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</si>
  <si>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</si>
  <si>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</si>
  <si>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</si>
  <si>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</si>
  <si>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</si>
  <si>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</si>
  <si>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</si>
  <si>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</si>
  <si>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</si>
  <si>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</si>
  <si>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</si>
  <si>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</si>
  <si>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</si>
  <si>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</si>
  <si>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</si>
  <si>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</si>
  <si>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</si>
  <si>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</si>
  <si>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</si>
  <si>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</si>
  <si>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</si>
  <si>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</si>
  <si>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</si>
  <si>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</si>
  <si>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</si>
  <si>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</si>
  <si>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</si>
  <si>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</si>
  <si>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</si>
  <si>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</si>
  <si>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</si>
  <si>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</si>
  <si>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</si>
  <si>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</si>
  <si>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</si>
  <si>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</si>
  <si>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</si>
  <si>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</si>
  <si>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</si>
  <si>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</si>
  <si>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</si>
  <si>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</si>
  <si>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</si>
  <si>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</si>
  <si>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</si>
  <si>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</si>
  <si>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</si>
  <si>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</si>
  <si>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</si>
  <si>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</si>
  <si>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</si>
  <si>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</si>
  <si>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</si>
  <si>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</si>
  <si>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</si>
  <si>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</si>
  <si>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</si>
  <si>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</si>
  <si>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</si>
  <si>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</si>
  <si>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</si>
  <si>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</si>
  <si>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</si>
  <si>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</si>
  <si>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</si>
  <si>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</si>
  <si>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</si>
  <si>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</si>
  <si>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</si>
  <si>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</si>
  <si>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</si>
  <si>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</si>
  <si>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</si>
  <si>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</si>
  <si>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</si>
  <si>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</si>
  <si>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</si>
  <si>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</si>
  <si>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</si>
  <si>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</si>
  <si>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</si>
  <si>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</si>
  <si>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</si>
  <si>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</si>
  <si>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</si>
  <si>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</si>
  <si>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</si>
  <si>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</si>
  <si>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</si>
  <si>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</si>
  <si>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</si>
  <si>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</si>
  <si>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</si>
  <si>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</si>
  <si>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</si>
  <si>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</si>
  <si>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</si>
  <si>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</si>
  <si>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</si>
  <si>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</si>
  <si>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</si>
  <si>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</si>
  <si>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</si>
  <si>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</si>
  <si>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</si>
  <si>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</si>
  <si>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</si>
  <si>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</si>
  <si>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</si>
  <si>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</si>
  <si>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</si>
  <si>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</si>
  <si>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</si>
  <si>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</si>
  <si>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</si>
  <si>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</si>
  <si>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</si>
  <si>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</si>
  <si>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</si>
  <si>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</si>
  <si>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</si>
  <si>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</si>
  <si>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</si>
  <si>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</si>
  <si>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</si>
  <si>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</si>
  <si>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</si>
  <si>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</si>
  <si>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</si>
  <si>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</si>
  <si>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</si>
  <si>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</si>
  <si>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</si>
  <si>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</si>
  <si>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</si>
  <si>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</si>
  <si>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</si>
  <si>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</si>
  <si>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</si>
  <si>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</si>
  <si>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</si>
  <si>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</si>
  <si>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</si>
  <si>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</si>
  <si>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</si>
  <si>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</si>
  <si>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</si>
  <si>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</si>
  <si>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</si>
  <si>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</si>
  <si>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</si>
  <si>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</si>
  <si>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</si>
  <si>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</si>
  <si>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</si>
  <si>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</si>
  <si>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</si>
  <si>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</si>
  <si>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</si>
  <si>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</si>
  <si>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</si>
  <si>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</si>
  <si>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</si>
  <si>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</si>
  <si>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</si>
  <si>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</si>
  <si>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</si>
  <si>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</si>
  <si>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</si>
  <si>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</si>
  <si>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</si>
  <si>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</si>
  <si>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</si>
  <si>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</si>
  <si>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</si>
  <si>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</si>
  <si>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</si>
  <si>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</si>
  <si>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</si>
  <si>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</si>
  <si>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</si>
  <si>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</si>
  <si>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</si>
  <si>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</si>
  <si>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</si>
  <si>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</si>
  <si>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</si>
  <si>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</si>
  <si>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</si>
  <si>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</si>
  <si>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</si>
  <si>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</si>
  <si>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</si>
  <si>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</si>
  <si>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</si>
  <si>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</si>
  <si>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</si>
  <si>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</si>
  <si>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</si>
  <si>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</si>
  <si>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</si>
  <si>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</si>
  <si>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</si>
  <si>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</si>
  <si>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</si>
  <si>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</si>
  <si>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</si>
  <si>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</si>
  <si>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</si>
  <si>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</si>
  <si>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</si>
  <si>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</si>
  <si>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</si>
  <si>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</si>
  <si>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</si>
  <si>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</si>
  <si>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</si>
  <si>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</si>
  <si>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</si>
  <si>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</si>
  <si>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</si>
  <si>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</si>
  <si>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</si>
  <si>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</si>
  <si>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</si>
  <si>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</si>
  <si>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</si>
  <si>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</si>
  <si>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</si>
  <si>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</si>
  <si>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</si>
  <si>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</si>
  <si>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</si>
  <si>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</si>
  <si>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</si>
  <si>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</si>
  <si>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</si>
  <si>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</si>
  <si>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</si>
  <si>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</si>
  <si>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</si>
  <si>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</si>
  <si>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</si>
  <si>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</si>
  <si>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</si>
  <si>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</si>
  <si>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</si>
  <si>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</si>
  <si>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</si>
  <si>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</si>
  <si>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</si>
  <si>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</si>
  <si>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</si>
  <si>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</si>
  <si>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</si>
  <si>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</si>
  <si>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</si>
  <si>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</si>
  <si>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</si>
  <si>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</si>
  <si>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</si>
  <si>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</si>
  <si>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</si>
  <si>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</si>
  <si>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</si>
  <si>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</si>
  <si>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</si>
  <si>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</si>
  <si>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</si>
  <si>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</si>
  <si>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</si>
  <si>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</si>
  <si>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</si>
  <si>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</si>
  <si>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</si>
  <si>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</si>
  <si>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</si>
  <si>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</si>
  <si>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</si>
  <si>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</si>
  <si>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</si>
  <si>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</si>
  <si>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</si>
  <si>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</si>
  <si>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</si>
  <si>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</si>
  <si>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</si>
  <si>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</si>
  <si>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</si>
  <si>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</si>
  <si>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</si>
  <si>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</si>
  <si>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</si>
  <si>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</si>
  <si>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</si>
  <si>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</si>
  <si>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</si>
  <si>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</si>
  <si>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</si>
  <si>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</si>
  <si>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</si>
  <si>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</si>
  <si>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</si>
  <si>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</si>
  <si>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</si>
  <si>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</si>
  <si>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</si>
  <si>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</si>
  <si>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</si>
  <si>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</si>
  <si>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</si>
  <si>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</si>
  <si>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</si>
  <si>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</si>
  <si>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</si>
  <si>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</si>
  <si>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</si>
  <si>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</si>
  <si>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</si>
  <si>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</si>
  <si>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</si>
  <si>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</si>
  <si>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</si>
  <si>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</si>
  <si>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</si>
  <si>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</si>
  <si>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</si>
  <si>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</si>
  <si>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</si>
  <si>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</si>
  <si>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</si>
  <si>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</si>
  <si>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</si>
  <si>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</si>
  <si>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</si>
  <si>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</si>
  <si>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</si>
  <si>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</si>
  <si>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</si>
  <si>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</si>
  <si>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</si>
  <si>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</si>
  <si>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</si>
  <si>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</si>
  <si>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</si>
  <si>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</si>
  <si>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</si>
  <si>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</si>
  <si>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</si>
  <si>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</si>
  <si>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</si>
  <si>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</si>
  <si>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</si>
  <si>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</si>
  <si>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</si>
  <si>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</si>
  <si>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</si>
  <si>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</si>
  <si>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</si>
  <si>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</si>
  <si>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</si>
  <si>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</si>
  <si>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</si>
  <si>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</si>
  <si>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</si>
  <si>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</si>
  <si>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</si>
  <si>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</si>
  <si>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</si>
  <si>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</si>
  <si>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</si>
  <si>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</si>
  <si>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</si>
  <si>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</si>
  <si>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</si>
  <si>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</si>
  <si>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</si>
  <si>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</si>
  <si>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</si>
  <si>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</si>
  <si>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</si>
  <si>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</si>
  <si>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</si>
  <si>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</si>
  <si>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</si>
  <si>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</si>
  <si>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</si>
  <si>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</si>
  <si>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</si>
  <si>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</si>
  <si>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</si>
  <si>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</si>
  <si>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</si>
  <si>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</si>
  <si>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</si>
  <si>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</si>
  <si>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</si>
  <si>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</si>
  <si>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</si>
  <si>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</si>
  <si>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</si>
  <si>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</si>
  <si>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</si>
  <si>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</si>
  <si>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</si>
  <si>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</si>
  <si>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</si>
  <si>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</si>
  <si>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</si>
  <si>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</si>
  <si>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</si>
  <si>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</si>
  <si>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</si>
  <si>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</si>
  <si>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</si>
  <si>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</si>
  <si>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</si>
  <si>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</si>
  <si>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</si>
  <si>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</si>
  <si>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</si>
  <si>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</si>
  <si>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</si>
  <si>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</si>
  <si>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</si>
  <si>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</si>
  <si>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</si>
  <si>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</si>
  <si>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</si>
  <si>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</si>
  <si>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</si>
  <si>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</si>
  <si>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</si>
  <si>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</si>
  <si>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</si>
  <si>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</si>
  <si>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</si>
  <si>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</si>
  <si>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</si>
  <si>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</si>
  <si>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</si>
  <si>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</si>
  <si>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</si>
  <si>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</si>
  <si>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</si>
  <si>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</si>
  <si>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</si>
  <si>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</si>
  <si>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</si>
  <si>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</si>
  <si>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</si>
  <si>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</si>
  <si>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</si>
  <si>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</si>
  <si>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</si>
  <si>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</si>
  <si>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</si>
  <si>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</si>
  <si>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</si>
  <si>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</si>
  <si>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</si>
  <si>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</si>
  <si>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</si>
  <si>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</si>
  <si>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</si>
  <si>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</si>
  <si>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</si>
  <si>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</si>
  <si>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</si>
  <si>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</si>
  <si>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</si>
  <si>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</si>
  <si>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</si>
  <si>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</si>
  <si>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</si>
  <si>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</si>
  <si>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</si>
  <si>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</si>
  <si>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</si>
  <si>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</si>
  <si>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</si>
  <si>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</si>
  <si>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</si>
  <si>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</si>
  <si>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</si>
  <si>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</si>
  <si>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</si>
  <si>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</si>
  <si>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</si>
  <si>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</si>
  <si>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</si>
  <si>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</si>
  <si>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</si>
  <si>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</si>
  <si>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</si>
  <si>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</si>
  <si>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</si>
  <si>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</si>
  <si>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</si>
  <si>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</si>
  <si>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</si>
  <si>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</si>
  <si>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</si>
  <si>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</si>
  <si>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</si>
  <si>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</si>
  <si>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</si>
  <si>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</si>
  <si>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</si>
  <si>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</si>
  <si>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</si>
  <si>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</si>
  <si>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</si>
  <si>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</si>
  <si>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</si>
  <si>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</si>
  <si>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</si>
  <si>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</si>
  <si>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</si>
  <si>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</si>
  <si>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</si>
  <si>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</si>
  <si>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</si>
  <si>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</si>
  <si>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</si>
  <si>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</si>
  <si>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</si>
  <si>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</si>
  <si>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</si>
  <si>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</si>
  <si>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</si>
  <si>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</si>
  <si>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</si>
  <si>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</si>
  <si>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</si>
  <si>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</si>
  <si>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</si>
  <si>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</si>
  <si>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</si>
  <si>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</si>
  <si>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</si>
  <si>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</si>
  <si>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</si>
  <si>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</si>
  <si>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</si>
  <si>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</si>
  <si>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</si>
  <si>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</si>
  <si>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</si>
  <si>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</si>
  <si>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</si>
  <si>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</si>
  <si>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</si>
  <si>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</si>
  <si>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</si>
  <si>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</si>
  <si>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</si>
  <si>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</si>
  <si>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</si>
  <si>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</si>
  <si>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</si>
  <si>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</si>
  <si>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</si>
  <si>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</si>
  <si>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</si>
  <si>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</si>
  <si>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</si>
  <si>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</si>
  <si>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</si>
  <si>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</si>
  <si>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</si>
  <si>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</si>
  <si>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</si>
  <si>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</si>
  <si>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</si>
  <si>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</si>
  <si>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</si>
  <si>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</si>
  <si>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</si>
  <si>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</si>
  <si>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</si>
  <si>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</si>
  <si>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</si>
  <si>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</si>
  <si>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</si>
  <si>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</si>
  <si>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</si>
  <si>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</si>
  <si>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</si>
  <si>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</si>
  <si>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</si>
  <si>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</si>
  <si>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</si>
  <si>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</si>
  <si>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</si>
  <si>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</si>
  <si>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</si>
  <si>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</si>
  <si>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</si>
  <si>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</si>
  <si>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</si>
  <si>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</si>
  <si>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</si>
  <si>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</si>
  <si>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</si>
  <si>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</si>
  <si>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</si>
  <si>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</si>
  <si>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</si>
  <si>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</si>
  <si>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</si>
  <si>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</si>
  <si>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</si>
  <si>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</si>
  <si>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</si>
  <si>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</si>
  <si>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</si>
  <si>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</si>
  <si>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</si>
  <si>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</si>
  <si>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</si>
  <si>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</si>
  <si>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</si>
  <si>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</si>
  <si>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</si>
  <si>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</si>
  <si>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</si>
  <si>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</si>
  <si>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</si>
  <si>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</si>
  <si>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</si>
  <si>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</si>
  <si>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</si>
  <si>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</si>
  <si>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</si>
  <si>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</si>
  <si>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</si>
  <si>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</si>
  <si>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</si>
  <si>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</si>
  <si>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</si>
  <si>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</si>
  <si>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</si>
  <si>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</si>
  <si>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</si>
  <si>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</si>
  <si>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</si>
  <si>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</si>
  <si>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</si>
  <si>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</si>
  <si>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</si>
  <si>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</si>
  <si>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</si>
  <si>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</si>
  <si>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</si>
  <si>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</si>
  <si>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</si>
  <si>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</si>
  <si>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</si>
  <si>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</si>
  <si>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</si>
  <si>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</si>
  <si>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</si>
  <si>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</si>
  <si>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</si>
  <si>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</si>
  <si>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</si>
  <si>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</si>
  <si>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</si>
  <si>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</si>
  <si>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</si>
  <si>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</si>
  <si>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</si>
  <si>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</si>
  <si>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</si>
  <si>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</si>
  <si>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</si>
  <si>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</si>
  <si>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</si>
  <si>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</si>
  <si>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</si>
  <si>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</si>
  <si>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</si>
  <si>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</si>
  <si>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</si>
  <si>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</si>
  <si>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</si>
  <si>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</si>
  <si>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</si>
  <si>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</si>
  <si>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</si>
  <si>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</si>
  <si>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</si>
  <si>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</si>
  <si>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</si>
  <si>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</si>
  <si>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</si>
  <si>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</si>
  <si>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</si>
  <si>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</si>
  <si>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</si>
  <si>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</si>
  <si>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</si>
  <si>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</si>
  <si>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</si>
  <si>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</si>
  <si>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</si>
  <si>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</si>
  <si>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</si>
  <si>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</si>
  <si>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</si>
  <si>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</si>
  <si>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</si>
  <si>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</si>
  <si>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</si>
  <si>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</si>
  <si>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</si>
  <si>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</si>
  <si>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</si>
  <si>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</si>
  <si>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</si>
  <si>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</si>
  <si>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</si>
  <si>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</si>
  <si>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</si>
  <si>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</si>
  <si>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</si>
  <si>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</si>
  <si>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</si>
  <si>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</si>
  <si>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</si>
  <si>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</si>
  <si>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</si>
  <si>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</si>
  <si>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</si>
  <si>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</si>
  <si>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</si>
  <si>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</si>
  <si>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</si>
  <si>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</si>
  <si>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</si>
  <si>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</si>
  <si>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</si>
  <si>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</si>
  <si>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</si>
  <si>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</si>
  <si>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</si>
  <si>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</si>
  <si>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</si>
  <si>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</si>
  <si>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</si>
  <si>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</si>
  <si>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</si>
  <si>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</si>
  <si>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</si>
  <si>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</si>
  <si>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</si>
  <si>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</si>
  <si>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</si>
  <si>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</si>
  <si>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</si>
  <si>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</si>
  <si>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</si>
  <si>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</si>
  <si>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</si>
  <si>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</si>
  <si>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</si>
  <si>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</si>
  <si>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</si>
  <si>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</si>
  <si>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</si>
  <si>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</si>
  <si>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</si>
  <si>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</si>
  <si>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</si>
  <si>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</si>
  <si>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</si>
  <si>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</si>
  <si>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</si>
  <si>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</si>
  <si>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</si>
  <si>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</si>
  <si>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</si>
  <si>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</si>
  <si>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</si>
  <si>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</si>
  <si>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</si>
  <si>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</si>
  <si>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</si>
  <si>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</si>
  <si>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</si>
  <si>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</si>
  <si>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</si>
  <si>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</si>
  <si>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</si>
  <si>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</si>
  <si>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</si>
  <si>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</si>
  <si>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</si>
  <si>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</si>
  <si>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</si>
  <si>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</si>
  <si>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</si>
  <si>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</si>
  <si>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</si>
  <si>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</si>
  <si>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</si>
  <si>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</si>
  <si>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</si>
  <si>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</si>
  <si>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</si>
  <si>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</si>
  <si>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</si>
  <si>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</si>
  <si>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</si>
  <si>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</si>
  <si>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</si>
  <si>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</si>
  <si>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</si>
  <si>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</si>
  <si>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</si>
  <si>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</si>
  <si>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</si>
  <si>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</si>
  <si>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</si>
  <si>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</si>
  <si>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</si>
  <si>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</si>
  <si>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</si>
  <si>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</si>
  <si>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</si>
  <si>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</si>
  <si>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</si>
  <si>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</si>
  <si>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</si>
  <si>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</si>
  <si>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</si>
  <si>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</si>
  <si>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</si>
  <si>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</si>
  <si>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</si>
  <si>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</si>
  <si>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</si>
  <si>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</si>
  <si>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</si>
  <si>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</si>
  <si>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</si>
  <si>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</si>
  <si>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</si>
  <si>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</si>
  <si>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</si>
  <si>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</si>
  <si>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</si>
  <si>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</si>
  <si>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</si>
  <si>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</si>
  <si>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</si>
  <si>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</si>
  <si>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</si>
  <si>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</si>
  <si>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</si>
  <si>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</si>
  <si>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</si>
  <si>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</si>
  <si>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</si>
  <si>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</si>
  <si>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</si>
  <si>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</si>
  <si>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</si>
  <si>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</si>
  <si>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</si>
  <si>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</si>
  <si>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</si>
  <si>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</si>
  <si>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</si>
  <si>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</si>
  <si>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</si>
  <si>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</si>
  <si>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</si>
  <si>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</si>
  <si>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</si>
  <si>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</si>
  <si>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</si>
  <si>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</si>
  <si>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</si>
  <si>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</si>
  <si>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</si>
  <si>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</si>
  <si>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</si>
  <si>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</si>
  <si>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</si>
  <si>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</si>
  <si>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</si>
  <si>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</si>
  <si>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</si>
  <si>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</si>
  <si>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</si>
  <si>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</si>
  <si>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</si>
  <si>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</si>
  <si>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</si>
  <si>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</si>
  <si>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</si>
  <si>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</si>
  <si>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</si>
  <si>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</si>
  <si>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</si>
  <si>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</si>
  <si>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</si>
  <si>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</si>
  <si>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</si>
  <si>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</si>
  <si>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</si>
  <si>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</si>
  <si>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</si>
  <si>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</si>
  <si>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</si>
  <si>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</si>
  <si>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</si>
  <si>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</si>
  <si>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</si>
  <si>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</si>
  <si>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</si>
  <si>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</si>
  <si>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</si>
  <si>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</si>
  <si>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</si>
  <si>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</si>
  <si>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</si>
  <si>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</si>
  <si>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</si>
  <si>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</si>
  <si>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</si>
  <si>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</si>
  <si>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</si>
  <si>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</si>
  <si>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</si>
  <si>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</si>
  <si>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</si>
  <si>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</si>
  <si>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</si>
  <si>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</si>
  <si>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</si>
  <si>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</si>
  <si>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</si>
  <si>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</si>
  <si>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</si>
  <si>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</si>
  <si>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</si>
  <si>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</si>
  <si>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</si>
  <si>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</si>
  <si>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</si>
  <si>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</si>
  <si>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</si>
  <si>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</si>
  <si>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</si>
  <si>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</si>
  <si>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</si>
  <si>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</si>
  <si>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</si>
  <si>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</si>
  <si>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</si>
  <si>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</si>
  <si>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</si>
  <si>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</si>
  <si>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</si>
  <si>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</si>
  <si>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</si>
  <si>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</si>
  <si>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</si>
  <si>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</si>
  <si>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</si>
  <si>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</si>
  <si>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</si>
  <si>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</si>
  <si>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</si>
  <si>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</si>
  <si>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</si>
  <si>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</si>
  <si>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</si>
  <si>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</si>
  <si>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</si>
  <si>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</si>
  <si>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</si>
  <si>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</si>
  <si>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</si>
  <si>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</si>
  <si>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</si>
  <si>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</si>
  <si>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</si>
  <si>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</si>
  <si>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</si>
  <si>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</si>
  <si>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</si>
  <si>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</si>
  <si>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</si>
  <si>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</si>
  <si>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</si>
  <si>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</si>
  <si>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</si>
  <si>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</si>
  <si>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</si>
  <si>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</si>
  <si>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</si>
  <si>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</si>
  <si>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</si>
  <si>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</si>
  <si>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</si>
  <si>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</si>
  <si>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</si>
  <si>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</si>
  <si>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</si>
  <si>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</si>
  <si>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</si>
  <si>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</si>
  <si>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</si>
  <si>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</si>
  <si>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</si>
  <si>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</si>
  <si>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</si>
  <si>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</si>
  <si>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</si>
  <si>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</si>
  <si>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</si>
  <si>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</si>
  <si>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</si>
  <si>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</si>
  <si>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</si>
  <si>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</si>
  <si>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</si>
  <si>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</si>
  <si>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</si>
  <si>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</si>
  <si>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</si>
  <si>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</si>
  <si>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</si>
  <si>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</si>
  <si>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</si>
  <si>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</si>
  <si>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</si>
  <si>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</si>
  <si>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</si>
  <si>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</si>
  <si>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</si>
  <si>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</si>
  <si>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</si>
  <si>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</si>
  <si>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</si>
  <si>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</si>
  <si>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</si>
  <si>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</si>
  <si>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</si>
  <si>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</si>
  <si>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</si>
  <si>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</si>
  <si>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</si>
  <si>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</si>
  <si>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</si>
  <si>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</si>
  <si>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</si>
  <si>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</si>
  <si>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</si>
  <si>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</si>
  <si>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</si>
  <si>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</si>
  <si>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</si>
  <si>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</si>
  <si>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</si>
  <si>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</si>
  <si>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</si>
  <si>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</si>
  <si>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</si>
  <si>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</si>
  <si>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</si>
  <si>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</si>
  <si>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</si>
  <si>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</si>
  <si>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</si>
  <si>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</si>
  <si>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</si>
  <si>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</si>
  <si>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</si>
  <si>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</si>
  <si>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</si>
  <si>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</si>
  <si>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</si>
  <si>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</si>
  <si>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</si>
  <si>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</si>
  <si>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</si>
  <si>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</si>
  <si>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</si>
  <si>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</si>
  <si>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</si>
  <si>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</si>
  <si>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</si>
  <si>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</si>
  <si>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</si>
  <si>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</si>
  <si>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</si>
  <si>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</si>
  <si>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</si>
  <si>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</si>
  <si>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</si>
  <si>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</si>
  <si>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</si>
  <si>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</si>
  <si>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</si>
  <si>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</si>
  <si>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</si>
  <si>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</si>
  <si>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</si>
  <si>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</si>
  <si>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</si>
  <si>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</si>
  <si>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</si>
  <si>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</si>
  <si>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</si>
  <si>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</si>
  <si>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</si>
  <si>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</si>
  <si>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</si>
  <si>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</si>
  <si>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</si>
  <si>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</si>
  <si>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</si>
  <si>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</si>
  <si>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</si>
  <si>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</si>
  <si>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</si>
  <si>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</si>
  <si>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</si>
  <si>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</si>
  <si>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</si>
  <si>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</si>
  <si>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</si>
  <si>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</si>
  <si>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</si>
  <si>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</si>
  <si>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</si>
  <si>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</si>
  <si>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</si>
  <si>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</si>
  <si>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</si>
  <si>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</si>
  <si>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</si>
  <si>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</si>
  <si>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</si>
  <si>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</si>
  <si>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</si>
  <si>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</si>
  <si>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</si>
  <si>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</si>
  <si>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</si>
  <si>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</si>
  <si>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</si>
  <si>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</si>
  <si>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</si>
  <si>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</si>
  <si>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</si>
  <si>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</si>
  <si>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</si>
  <si>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</si>
  <si>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</si>
  <si>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</si>
  <si>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</si>
  <si>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</si>
  <si>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</si>
  <si>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</si>
  <si>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</si>
  <si>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</si>
  <si>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</si>
  <si>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</si>
  <si>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</si>
  <si>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</si>
  <si>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</si>
  <si>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</si>
  <si>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</si>
  <si>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</si>
  <si>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</si>
  <si>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</si>
  <si>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</si>
  <si>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</si>
  <si>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</si>
  <si>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</si>
  <si>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</si>
  <si>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</si>
  <si>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</si>
  <si>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</si>
  <si>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</si>
  <si>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</si>
  <si>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</si>
  <si>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</si>
  <si>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</si>
  <si>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</si>
  <si>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</si>
  <si>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</si>
  <si>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</si>
  <si>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</si>
  <si>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</si>
  <si>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</si>
  <si>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</si>
  <si>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</si>
  <si>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</si>
  <si>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</si>
  <si>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</si>
  <si>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</si>
  <si>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</si>
  <si>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</si>
  <si>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</si>
  <si>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</si>
  <si>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</si>
  <si>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</si>
  <si>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</si>
  <si>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</si>
  <si>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</si>
  <si>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</si>
  <si>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</si>
  <si>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</si>
  <si>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</si>
  <si>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</si>
  <si>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</si>
  <si>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</si>
  <si>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</si>
  <si>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</si>
  <si>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</si>
  <si>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</si>
  <si>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</si>
  <si>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</si>
  <si>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</si>
  <si>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</si>
  <si>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</si>
  <si>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</si>
  <si>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</si>
  <si>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</si>
  <si>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</si>
  <si>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</si>
  <si>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</si>
  <si>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</si>
  <si>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</si>
  <si>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</si>
  <si>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</si>
  <si>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</si>
  <si>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</si>
  <si>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</si>
  <si>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</si>
  <si>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</si>
  <si>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</si>
  <si>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</si>
  <si>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</si>
  <si>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</si>
  <si>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</si>
  <si>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</si>
  <si>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</si>
  <si>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</si>
  <si>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</si>
  <si>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</si>
  <si>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</si>
  <si>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</si>
  <si>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</si>
  <si>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</si>
  <si>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</si>
  <si>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</si>
  <si>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</si>
  <si>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</si>
  <si>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</si>
  <si>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</si>
  <si>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</si>
  <si>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</si>
  <si>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</si>
  <si>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</si>
  <si>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</si>
  <si>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</si>
  <si>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</si>
  <si>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</si>
  <si>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</si>
  <si>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</si>
  <si>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</si>
  <si>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</si>
  <si>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</si>
  <si>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</si>
  <si>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</si>
  <si>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</si>
  <si>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</si>
  <si>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</si>
  <si>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</si>
  <si>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</si>
  <si>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</si>
  <si>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</si>
  <si>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</si>
  <si>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</si>
  <si>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</si>
  <si>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</si>
  <si>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</si>
  <si>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</si>
  <si>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</si>
  <si>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</si>
  <si>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</si>
  <si>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</si>
  <si>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</si>
  <si>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</si>
  <si>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</si>
  <si>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</si>
  <si>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</si>
  <si>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</si>
  <si>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</si>
  <si>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</si>
  <si>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</si>
  <si>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</si>
  <si>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</si>
  <si>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</si>
  <si>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</si>
  <si>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</si>
  <si>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</si>
  <si>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</si>
  <si>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</si>
  <si>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</si>
  <si>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</si>
  <si>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</si>
  <si>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</si>
  <si>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</si>
  <si>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</si>
  <si>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</si>
  <si>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</si>
  <si>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</si>
  <si>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</si>
  <si>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</si>
  <si>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</si>
  <si>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</si>
  <si>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</si>
  <si>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</si>
  <si>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</si>
  <si>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</si>
  <si>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</si>
  <si>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</si>
  <si>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</si>
  <si>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</si>
  <si>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</si>
  <si>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</si>
  <si>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</si>
  <si>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</si>
  <si>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</si>
  <si>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</si>
  <si>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</si>
  <si>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</si>
  <si>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</si>
  <si>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</si>
  <si>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</si>
  <si>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</si>
  <si>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</si>
  <si>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</si>
  <si>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</si>
  <si>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</si>
  <si>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</si>
  <si>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</si>
  <si>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</si>
  <si>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</si>
  <si>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</si>
  <si>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</si>
  <si>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</si>
  <si>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</si>
  <si>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</si>
  <si>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</si>
  <si>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</si>
  <si>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</si>
  <si>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</si>
  <si>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</si>
  <si>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</si>
  <si>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</si>
  <si>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</si>
  <si>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</si>
  <si>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</si>
  <si>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</si>
  <si>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</si>
  <si>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</si>
  <si>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</si>
  <si>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</si>
  <si>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</si>
  <si>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</si>
  <si>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</si>
  <si>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</si>
  <si>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</si>
  <si>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</si>
  <si>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</si>
  <si>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</si>
  <si>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</si>
  <si>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</si>
  <si>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</si>
  <si>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</si>
  <si>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</si>
  <si>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</si>
  <si>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</si>
  <si>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</si>
  <si>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</si>
  <si>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</si>
  <si>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</si>
  <si>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</si>
  <si>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</si>
  <si>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</si>
  <si>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</si>
  <si>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</si>
  <si>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</si>
  <si>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</si>
  <si>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</si>
  <si>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</si>
  <si>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</si>
  <si>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</si>
  <si>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</si>
  <si>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</si>
  <si>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</si>
  <si>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</si>
  <si>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</si>
  <si>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</si>
  <si>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</si>
  <si>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</si>
  <si>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</si>
  <si>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</si>
  <si>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</si>
  <si>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</si>
  <si>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</si>
  <si>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</si>
  <si>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</si>
  <si>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</si>
  <si>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</si>
  <si>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</si>
  <si>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</si>
  <si>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</si>
  <si>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</si>
  <si>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</si>
  <si>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</si>
  <si>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</si>
  <si>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</si>
  <si>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</si>
  <si>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</si>
  <si>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</si>
  <si>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</si>
  <si>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</si>
  <si>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</si>
  <si>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</si>
  <si>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</si>
  <si>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</si>
  <si>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</si>
  <si>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</si>
  <si>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</si>
  <si>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</si>
  <si>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</si>
  <si>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</si>
  <si>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</si>
  <si>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</si>
  <si>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</si>
  <si>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</si>
  <si>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</si>
  <si>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</si>
  <si>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</si>
  <si>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</si>
  <si>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</si>
  <si>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</si>
  <si>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</si>
  <si>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</si>
  <si>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</si>
  <si>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</si>
  <si>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</si>
  <si>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</si>
  <si>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</si>
  <si>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</si>
  <si>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</si>
  <si>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</si>
  <si>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</si>
  <si>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</si>
  <si>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</si>
  <si>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</si>
  <si>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</si>
  <si>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</si>
  <si>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</si>
  <si>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</si>
  <si>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</si>
  <si>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</si>
  <si>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</si>
  <si>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</si>
  <si>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</si>
  <si>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</si>
  <si>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</si>
  <si>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</si>
  <si>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</si>
  <si>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</si>
  <si>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</si>
  <si>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</si>
  <si>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</si>
  <si>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</si>
  <si>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</si>
  <si>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</si>
  <si>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</si>
  <si>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</si>
  <si>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</si>
  <si>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</si>
  <si>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</si>
  <si>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</si>
  <si>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</si>
  <si>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</si>
  <si>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</si>
  <si>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</si>
  <si>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</si>
  <si>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</si>
  <si>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</si>
  <si>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</si>
  <si>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</si>
  <si>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</si>
  <si>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</si>
  <si>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</si>
  <si>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</si>
  <si>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</si>
  <si>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</si>
  <si>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</si>
  <si>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</si>
  <si>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</si>
  <si>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</si>
  <si>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</si>
  <si>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</si>
  <si>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</si>
  <si>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</si>
  <si>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</si>
  <si>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</si>
  <si>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</si>
  <si>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</si>
  <si>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</si>
  <si>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</si>
  <si>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</si>
  <si>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</si>
  <si>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</si>
  <si>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</si>
  <si>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</si>
  <si>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</si>
  <si>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</si>
  <si>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</si>
  <si>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</si>
  <si>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</si>
  <si>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</si>
  <si>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</si>
  <si>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</si>
  <si>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</si>
  <si>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</si>
  <si>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</si>
  <si>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</si>
  <si>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</si>
  <si>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</si>
  <si>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</si>
  <si>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</si>
  <si>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</si>
  <si>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</si>
  <si>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</si>
  <si>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</si>
  <si>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</si>
  <si>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</si>
  <si>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</si>
  <si>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</si>
  <si>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</si>
  <si>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</si>
  <si>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</si>
  <si>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</si>
  <si>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</si>
  <si>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</si>
  <si>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</si>
  <si>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</si>
  <si>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</si>
  <si>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</si>
  <si>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</si>
  <si>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</si>
  <si>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</si>
  <si>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</si>
  <si>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</si>
  <si>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</si>
  <si>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</si>
  <si>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</si>
  <si>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</si>
  <si>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</si>
  <si>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</si>
  <si>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</si>
  <si>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</si>
  <si>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</si>
  <si>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</si>
  <si>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</si>
  <si>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</si>
  <si>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</si>
  <si>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</si>
  <si>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</si>
  <si>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</si>
  <si>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</si>
  <si>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</si>
  <si>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</si>
  <si>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</si>
  <si>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</si>
  <si>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</si>
  <si>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</si>
  <si>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</si>
  <si>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</si>
  <si>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</si>
  <si>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</si>
  <si>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</si>
  <si>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</si>
  <si>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</si>
  <si>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</si>
  <si>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</si>
  <si>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</si>
  <si>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</si>
  <si>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</si>
  <si>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</si>
  <si>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</si>
  <si>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</si>
  <si>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</si>
  <si>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</si>
  <si>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</si>
  <si>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</si>
  <si>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</si>
  <si>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</si>
  <si>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</si>
  <si>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</si>
  <si>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</si>
  <si>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</si>
  <si>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</si>
  <si>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</si>
  <si>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</si>
  <si>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</si>
  <si>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</si>
  <si>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</si>
  <si>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</si>
  <si>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</si>
  <si>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</si>
  <si>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</si>
  <si>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</si>
  <si>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</si>
  <si>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</si>
  <si>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</si>
  <si>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</si>
  <si>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</si>
  <si>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</si>
  <si>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</si>
  <si>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</si>
  <si>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</si>
  <si>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</si>
  <si>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</si>
  <si>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</si>
  <si>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</si>
  <si>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</si>
  <si>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</si>
  <si>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</si>
  <si>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</si>
  <si>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</si>
  <si>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</si>
  <si>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</si>
  <si>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</si>
  <si>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</si>
  <si>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</si>
  <si>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</si>
  <si>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</si>
  <si>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</si>
  <si>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</si>
  <si>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</si>
  <si>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</si>
  <si>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</si>
  <si>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</si>
  <si>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</si>
  <si>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</si>
  <si>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</si>
  <si>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</si>
  <si>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</si>
  <si>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</si>
  <si>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</si>
  <si>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</si>
  <si>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</si>
  <si>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</si>
  <si>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</si>
  <si>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</si>
  <si>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</si>
  <si>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</si>
  <si>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</si>
  <si>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</si>
  <si>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</si>
  <si>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</si>
  <si>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</si>
  <si>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</si>
  <si>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</si>
  <si>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</si>
  <si>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</si>
  <si>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</si>
  <si>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</si>
  <si>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</si>
  <si>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</si>
  <si>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</si>
  <si>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</si>
  <si>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</si>
  <si>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</si>
  <si>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</si>
  <si>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</si>
  <si>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</si>
  <si>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</si>
  <si>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</si>
  <si>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</si>
  <si>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</si>
  <si>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</si>
  <si>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</si>
  <si>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</si>
  <si>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</si>
  <si>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</si>
  <si>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</si>
  <si>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</si>
  <si>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</si>
  <si>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</si>
  <si>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</si>
  <si>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</si>
  <si>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</si>
  <si>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</si>
  <si>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</si>
  <si>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</si>
  <si>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</si>
  <si>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</si>
  <si>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</si>
  <si>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</si>
  <si>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</si>
  <si>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</si>
  <si>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</si>
  <si>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</si>
  <si>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</si>
  <si>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</si>
  <si>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</si>
  <si>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</si>
  <si>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</si>
  <si>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</si>
  <si>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</si>
  <si>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</si>
  <si>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</si>
  <si>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</si>
  <si>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</si>
  <si>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</si>
  <si>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</si>
  <si>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</si>
  <si>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</si>
  <si>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</si>
  <si>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</si>
  <si>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</si>
  <si>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</si>
  <si>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</si>
  <si>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</si>
  <si>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</si>
  <si>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</si>
  <si>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</si>
  <si>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</si>
  <si>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</si>
  <si>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</si>
  <si>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</si>
  <si>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</si>
  <si>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</si>
  <si>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</si>
  <si>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</si>
  <si>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</si>
  <si>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</si>
  <si>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</si>
  <si>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</si>
  <si>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</si>
  <si>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</si>
  <si>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</si>
  <si>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</si>
  <si>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</si>
  <si>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</si>
  <si>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</si>
  <si>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</si>
  <si>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</si>
  <si>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</si>
  <si>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</si>
  <si>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</si>
  <si>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</si>
  <si>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</si>
  <si>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</si>
  <si>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</si>
  <si>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</si>
  <si>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</si>
  <si>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</si>
  <si>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</si>
  <si>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</si>
  <si>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</si>
  <si>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</si>
  <si>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</si>
  <si>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</si>
  <si>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</si>
  <si>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</si>
  <si>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</si>
  <si>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</si>
  <si>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</si>
  <si>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</si>
  <si>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</si>
  <si>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</si>
  <si>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</si>
  <si>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</si>
  <si>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</si>
  <si>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</si>
  <si>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</si>
  <si>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</si>
  <si>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</si>
  <si>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</si>
  <si>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</si>
  <si>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</si>
  <si>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</si>
  <si>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</si>
  <si>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</si>
  <si>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</si>
  <si>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</si>
  <si>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</si>
  <si>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</si>
  <si>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</si>
  <si>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</si>
  <si>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</si>
  <si>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</si>
  <si>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</si>
  <si>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</si>
  <si>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</si>
  <si>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</si>
  <si>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</si>
  <si>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</si>
  <si>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</si>
  <si>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</si>
  <si>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</si>
  <si>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</si>
  <si>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</si>
  <si>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</si>
  <si>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</si>
  <si>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</si>
  <si>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</si>
  <si>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</si>
  <si>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</si>
  <si>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</si>
  <si>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</si>
  <si>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</si>
  <si>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</si>
  <si>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</si>
  <si>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</si>
  <si>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</si>
  <si>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</si>
  <si>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</si>
  <si>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</si>
  <si>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</si>
  <si>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</si>
  <si>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</si>
  <si>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</si>
  <si>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</si>
  <si>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</si>
  <si>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</si>
  <si>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</si>
  <si>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</si>
  <si>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</si>
  <si>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</si>
  <si>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</si>
  <si>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</si>
  <si>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</si>
  <si>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</si>
  <si>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</si>
  <si>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</si>
  <si>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</si>
  <si>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</si>
  <si>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</si>
  <si>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</si>
  <si>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</si>
  <si>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</si>
  <si>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</si>
  <si>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</si>
  <si>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</si>
  <si>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</si>
  <si>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</si>
  <si>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</si>
  <si>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</si>
  <si>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</si>
  <si>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</si>
  <si>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</si>
  <si>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</si>
  <si>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</si>
  <si>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</si>
  <si>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</si>
  <si>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</si>
  <si>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</si>
  <si>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</si>
  <si>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</si>
  <si>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</si>
  <si>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</si>
  <si>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</si>
  <si>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</si>
  <si>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</si>
  <si>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</si>
  <si>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</si>
  <si>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</si>
  <si>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</si>
  <si>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</si>
  <si>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</si>
  <si>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</si>
  <si>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</si>
  <si>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</si>
  <si>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</si>
  <si>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</si>
  <si>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</si>
  <si>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</si>
  <si>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</si>
  <si>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</si>
  <si>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</si>
  <si>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</si>
  <si>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</si>
  <si>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</si>
  <si>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</si>
  <si>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</si>
  <si>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</si>
  <si>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</si>
  <si>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</si>
  <si>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</si>
  <si>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</si>
  <si>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</si>
  <si>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</si>
  <si>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</si>
  <si>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</si>
  <si>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</si>
  <si>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</si>
  <si>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</si>
  <si>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</si>
  <si>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</si>
  <si>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</si>
  <si>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</si>
  <si>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</si>
  <si>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</si>
  <si>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</si>
  <si>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</si>
  <si>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</si>
  <si>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</si>
  <si>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</si>
  <si>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</si>
  <si>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</si>
  <si>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</si>
  <si>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</si>
  <si>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</si>
  <si>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</si>
  <si>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</si>
  <si>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</si>
  <si>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</si>
  <si>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</si>
  <si>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</si>
  <si>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</si>
  <si>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</si>
  <si>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</si>
  <si>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</si>
  <si>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</si>
  <si>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</si>
  <si>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</si>
  <si>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</si>
  <si>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</si>
  <si>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</si>
  <si>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</si>
  <si>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</si>
  <si>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</si>
  <si>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</si>
  <si>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</si>
  <si>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</si>
  <si>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</si>
  <si>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</si>
  <si>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</si>
  <si>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</si>
  <si>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</si>
  <si>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</si>
  <si>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</si>
  <si>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</si>
  <si>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</si>
  <si>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</si>
  <si>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</si>
  <si>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</si>
  <si>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</si>
  <si>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</si>
  <si>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</si>
  <si>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</si>
  <si>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</si>
  <si>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</si>
  <si>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</si>
  <si>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</si>
  <si>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</si>
  <si>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</si>
  <si>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</si>
  <si>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</si>
  <si>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</si>
  <si>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</si>
  <si>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</si>
  <si>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</si>
  <si>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</si>
  <si>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</si>
  <si>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</si>
  <si>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</si>
  <si>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</si>
  <si>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</si>
  <si>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</si>
  <si>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</si>
  <si>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</si>
  <si>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</si>
  <si>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</si>
  <si>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</si>
  <si>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</si>
  <si>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</si>
  <si>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</si>
  <si>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</si>
  <si>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</si>
  <si>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</si>
  <si>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</si>
  <si>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</si>
  <si>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</si>
  <si>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</si>
  <si>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</si>
  <si>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</si>
  <si>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</si>
  <si>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</si>
  <si>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</si>
  <si>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</si>
  <si>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</si>
  <si>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</si>
  <si>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</si>
  <si>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</si>
  <si>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</si>
  <si>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</si>
  <si>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</si>
  <si>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</si>
  <si>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</si>
  <si>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</si>
  <si>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</si>
  <si>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</si>
  <si>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</si>
  <si>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</si>
  <si>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</si>
  <si>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</si>
  <si>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</si>
  <si>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</si>
  <si>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</si>
  <si>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</si>
  <si>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</si>
  <si>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</si>
  <si>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</si>
  <si>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</si>
  <si>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</si>
  <si>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</si>
  <si>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</si>
  <si>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</si>
  <si>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</si>
  <si>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</si>
  <si>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</si>
  <si>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</si>
  <si>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</si>
  <si>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</si>
  <si>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</si>
  <si>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</si>
  <si>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</si>
  <si>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</si>
  <si>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</si>
  <si>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</si>
  <si>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</si>
  <si>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</si>
  <si>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</si>
  <si>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</si>
  <si>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</si>
  <si>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</si>
  <si>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</si>
  <si>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</si>
  <si>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</si>
  <si>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</si>
  <si>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</si>
  <si>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</si>
  <si>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</si>
  <si>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</si>
  <si>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</si>
  <si>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</si>
  <si>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</si>
  <si>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</si>
  <si>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</si>
  <si>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</si>
  <si>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</si>
  <si>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</si>
  <si>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</si>
  <si>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</si>
  <si>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</si>
  <si>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</si>
  <si>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</si>
  <si>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</si>
  <si>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</si>
  <si>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</si>
  <si>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</si>
  <si>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</si>
  <si>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</si>
  <si>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</si>
  <si>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</si>
  <si>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</si>
  <si>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</si>
  <si>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</si>
  <si>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</si>
  <si>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</si>
  <si>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</si>
  <si>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</si>
  <si>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</si>
  <si>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</si>
  <si>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</si>
  <si>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</si>
  <si>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</si>
  <si>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</si>
  <si>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</si>
  <si>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</si>
  <si>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</si>
  <si>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</si>
  <si>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</si>
  <si>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</si>
  <si>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</si>
  <si>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</si>
  <si>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</si>
  <si>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</si>
  <si>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</si>
  <si>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</si>
  <si>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</si>
  <si>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</si>
  <si>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</si>
  <si>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</si>
  <si>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</si>
  <si>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</si>
  <si>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</si>
  <si>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</si>
  <si>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</si>
  <si>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</si>
  <si>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</si>
  <si>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</si>
  <si>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</si>
  <si>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</si>
  <si>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</si>
  <si>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</si>
  <si>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</si>
  <si>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</si>
  <si>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</si>
  <si>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</si>
  <si>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</si>
  <si>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</si>
  <si>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</si>
  <si>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</si>
  <si>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</si>
  <si>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</si>
  <si>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</si>
  <si>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</si>
  <si>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</si>
  <si>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</si>
  <si>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</si>
  <si>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</si>
  <si>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</si>
  <si>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</si>
  <si>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</si>
  <si>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</si>
  <si>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</si>
  <si>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</si>
  <si>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</si>
  <si>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</si>
  <si>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</si>
  <si>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</si>
  <si>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</si>
  <si>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</si>
  <si>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</si>
  <si>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</si>
  <si>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</si>
  <si>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</si>
  <si>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</si>
  <si>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</si>
  <si>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</si>
  <si>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</si>
  <si>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</si>
  <si>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</si>
  <si>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</si>
  <si>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</si>
  <si>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</si>
  <si>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</si>
  <si>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</si>
  <si>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</si>
  <si>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</si>
  <si>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</si>
  <si>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</si>
  <si>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</si>
  <si>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</si>
  <si>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</si>
  <si>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</si>
  <si>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</si>
  <si>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</si>
  <si>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</si>
  <si>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</si>
  <si>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</si>
  <si>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</si>
  <si>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</si>
  <si>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</si>
  <si>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</si>
  <si>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</si>
  <si>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</si>
  <si>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</si>
  <si>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</si>
  <si>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</si>
  <si>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</si>
  <si>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</si>
  <si>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</si>
  <si>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</si>
  <si>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</si>
  <si>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</si>
  <si>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</si>
  <si>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</si>
  <si>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</si>
  <si>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</si>
  <si>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</si>
  <si>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</si>
  <si>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</si>
  <si>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</si>
  <si>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</si>
  <si>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</si>
  <si>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</si>
  <si>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</si>
  <si>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</si>
  <si>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</si>
  <si>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</si>
  <si>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</si>
  <si>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</si>
  <si>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</si>
  <si>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</si>
  <si>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</si>
  <si>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</si>
  <si>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</si>
  <si>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</si>
  <si>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</si>
  <si>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</si>
  <si>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</si>
  <si>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</si>
  <si>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</si>
  <si>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</si>
  <si>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</si>
  <si>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</si>
  <si>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</si>
  <si>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</si>
  <si>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</si>
  <si>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</si>
  <si>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</si>
  <si>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</si>
  <si>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</si>
  <si>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</si>
  <si>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</si>
  <si>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</si>
  <si>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</si>
  <si>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</si>
  <si>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</si>
  <si>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</si>
  <si>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</si>
  <si>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</si>
  <si>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</si>
  <si>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</si>
  <si>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</si>
  <si>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</si>
  <si>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</si>
  <si>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</si>
  <si>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</si>
  <si>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</si>
  <si>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</si>
  <si>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</si>
  <si>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</si>
  <si>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</si>
  <si>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</si>
  <si>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</si>
  <si>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</si>
  <si>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</si>
  <si>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</si>
  <si>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</si>
  <si>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</si>
  <si>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</si>
  <si>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</si>
  <si>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</si>
  <si>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</si>
  <si>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</si>
  <si>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</si>
  <si>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</si>
  <si>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</si>
  <si>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</si>
  <si>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</si>
  <si>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</si>
  <si>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</si>
  <si>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</si>
  <si>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</si>
  <si>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</si>
  <si>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</si>
  <si>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</si>
  <si>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</si>
  <si>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</si>
  <si>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</si>
  <si>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</si>
  <si>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</si>
  <si>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</si>
  <si>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</si>
  <si>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</si>
  <si>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</si>
  <si>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</si>
  <si>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</si>
  <si>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</si>
  <si>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</si>
  <si>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</si>
  <si>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</si>
  <si>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</si>
  <si>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</si>
  <si>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</si>
  <si>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</si>
  <si>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</si>
  <si>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</si>
  <si>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</si>
  <si>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</si>
  <si>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</si>
  <si>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</si>
  <si>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</si>
  <si>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</si>
  <si>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</si>
  <si>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</si>
  <si>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</si>
  <si>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</si>
  <si>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</si>
  <si>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</si>
  <si>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</si>
  <si>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</si>
  <si>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</si>
  <si>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</si>
  <si>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</si>
  <si>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</si>
  <si>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</si>
  <si>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</si>
  <si>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</si>
  <si>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</si>
  <si>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</si>
  <si>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</si>
  <si>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</si>
  <si>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</si>
  <si>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</si>
  <si>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</si>
  <si>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</si>
  <si>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</si>
  <si>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</si>
  <si>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</si>
  <si>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</si>
  <si>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</si>
  <si>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</si>
  <si>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</si>
  <si>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</si>
  <si>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</si>
  <si>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</si>
  <si>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</si>
  <si>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</si>
  <si>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</si>
  <si>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</si>
  <si>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</si>
  <si>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</si>
  <si>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</si>
  <si>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</si>
  <si>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</si>
  <si>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</si>
  <si>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</si>
  <si>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</si>
  <si>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</si>
  <si>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</si>
  <si>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</si>
  <si>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</si>
  <si>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</si>
  <si>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</si>
  <si>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</si>
  <si>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</si>
  <si>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</si>
  <si>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</si>
  <si>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</si>
  <si>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</si>
  <si>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</si>
  <si>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</si>
  <si>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</si>
  <si>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</si>
  <si>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</si>
  <si>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</si>
  <si>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</si>
  <si>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</si>
  <si>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</si>
  <si>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</si>
  <si>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</si>
  <si>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</si>
  <si>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</si>
  <si>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</si>
  <si>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</si>
  <si>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</si>
  <si>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</si>
  <si>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</si>
  <si>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</si>
  <si>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</si>
  <si>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</si>
  <si>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</si>
  <si>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</si>
  <si>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</si>
  <si>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</si>
  <si>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</si>
  <si>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</si>
  <si>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</si>
  <si>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</si>
  <si>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</si>
  <si>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</si>
  <si>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</si>
  <si>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</si>
  <si>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</si>
  <si>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</si>
  <si>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</si>
  <si>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</si>
  <si>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</si>
  <si>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</si>
  <si>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</si>
  <si>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</si>
  <si>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</si>
  <si>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</si>
  <si>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</si>
  <si>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</si>
  <si>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</si>
  <si>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</si>
  <si>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</si>
  <si>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</si>
  <si>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</si>
  <si>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</si>
  <si>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</si>
  <si>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</si>
  <si>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</si>
  <si>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</si>
  <si>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</si>
  <si>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</si>
  <si>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</si>
  <si>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</si>
  <si>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</si>
  <si>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</si>
  <si>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</si>
  <si>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</si>
  <si>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</si>
  <si>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</si>
  <si>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</si>
  <si>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</si>
  <si>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</si>
  <si>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</si>
  <si>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</si>
  <si>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</si>
  <si>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</si>
  <si>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</si>
  <si>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</si>
  <si>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</si>
  <si>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</si>
  <si>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</si>
  <si>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</si>
  <si>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</si>
  <si>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</si>
  <si>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</si>
  <si>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</si>
  <si>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</si>
  <si>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</si>
  <si>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</si>
  <si>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</si>
  <si>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</si>
  <si>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</si>
  <si>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</si>
  <si>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</si>
  <si>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</si>
  <si>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</si>
  <si>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</si>
  <si>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</si>
  <si>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</si>
  <si>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</si>
  <si>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</si>
  <si>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</si>
  <si>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</si>
  <si>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</si>
  <si>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</si>
  <si>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</si>
  <si>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</si>
  <si>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</si>
  <si>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</si>
  <si>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</si>
  <si>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</si>
  <si>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</si>
  <si>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</si>
  <si>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</si>
  <si>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</si>
  <si>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</si>
  <si>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</si>
  <si>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</si>
  <si>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</si>
  <si>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</si>
  <si>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</si>
  <si>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</si>
  <si>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</si>
  <si>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</si>
  <si>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</si>
  <si>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</si>
  <si>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</si>
  <si>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</si>
  <si>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</si>
  <si>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</si>
  <si>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</si>
  <si>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</si>
  <si>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</si>
  <si>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</si>
  <si>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</si>
  <si>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</si>
  <si>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</si>
  <si>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</si>
  <si>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</si>
  <si>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</si>
  <si>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</si>
  <si>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</si>
  <si>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</si>
  <si>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</si>
  <si>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</si>
  <si>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</si>
  <si>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</si>
  <si>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</si>
  <si>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</si>
  <si>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</si>
  <si>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</si>
  <si>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</si>
  <si>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</si>
  <si>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</si>
  <si>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</si>
  <si>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</si>
  <si>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</si>
  <si>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</si>
  <si>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</si>
  <si>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</si>
  <si>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</si>
  <si>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</si>
  <si>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</si>
  <si>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</si>
  <si>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</si>
  <si>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</si>
  <si>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</si>
  <si>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</si>
  <si>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</si>
  <si>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</si>
  <si>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</si>
  <si>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</si>
  <si>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</si>
  <si>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</si>
  <si>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</si>
  <si>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</si>
  <si>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</si>
  <si>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</si>
  <si>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</si>
  <si>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</si>
  <si>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</si>
  <si>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</si>
  <si>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</si>
  <si>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</si>
  <si>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</si>
  <si>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</si>
  <si>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</si>
  <si>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</si>
  <si>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</si>
  <si>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</si>
  <si>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</si>
  <si>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</si>
  <si>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</si>
  <si>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</si>
  <si>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</si>
  <si>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</si>
  <si>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</si>
  <si>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</si>
  <si>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</si>
  <si>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</si>
  <si>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</si>
  <si>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</si>
  <si>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</si>
  <si>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</si>
  <si>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</si>
  <si>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</si>
  <si>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</si>
  <si>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</si>
  <si>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</si>
  <si>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</si>
  <si>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</si>
  <si>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</si>
  <si>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</si>
  <si>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</si>
  <si>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</si>
  <si>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</si>
  <si>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</si>
  <si>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</si>
  <si>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</si>
  <si>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</si>
  <si>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</si>
  <si>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</si>
  <si>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</si>
  <si>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</si>
  <si>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</si>
  <si>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</si>
  <si>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</si>
  <si>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</si>
  <si>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</si>
  <si>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</si>
  <si>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</si>
  <si>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</si>
  <si>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</si>
  <si>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</si>
  <si>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</si>
  <si>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</si>
  <si>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</si>
  <si>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</si>
  <si>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</si>
  <si>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</si>
  <si>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</si>
  <si>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</si>
  <si>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</si>
  <si>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</si>
  <si>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</si>
  <si>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</si>
  <si>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</si>
  <si>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</si>
  <si>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</si>
  <si>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</si>
  <si>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</si>
  <si>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</si>
  <si>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</si>
  <si>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</si>
  <si>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</si>
  <si>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</si>
  <si>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</si>
  <si>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</si>
  <si>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</si>
  <si>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</si>
  <si>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</si>
  <si>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</si>
  <si>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</si>
  <si>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</si>
  <si>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</si>
  <si>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</si>
  <si>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</si>
  <si>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</si>
  <si>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</si>
  <si>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</si>
  <si>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</si>
  <si>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</si>
  <si>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</si>
  <si>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</si>
  <si>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</si>
  <si>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</si>
  <si>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</si>
  <si>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</si>
  <si>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</si>
  <si>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</si>
  <si>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</si>
  <si>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</si>
  <si>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</si>
  <si>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</si>
  <si>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</si>
  <si>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</si>
  <si>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</si>
  <si>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</si>
  <si>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</si>
  <si>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</si>
  <si>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</si>
  <si>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</si>
  <si>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</si>
  <si>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</si>
  <si>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</si>
  <si>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</si>
  <si>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</si>
  <si>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</si>
  <si>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</si>
  <si>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</si>
  <si>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</si>
  <si>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</si>
  <si>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</si>
  <si>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</si>
  <si>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</si>
  <si>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</si>
  <si>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</si>
  <si>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</si>
  <si>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</si>
  <si>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</si>
  <si>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</si>
  <si>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</si>
  <si>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</si>
  <si>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</si>
  <si>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</si>
  <si>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</si>
  <si>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</si>
  <si>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</si>
  <si>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</si>
  <si>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</si>
  <si>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</si>
  <si>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</si>
  <si>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</si>
  <si>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</si>
  <si>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</si>
  <si>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</si>
  <si>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</si>
  <si>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</si>
  <si>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</si>
  <si>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</si>
  <si>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</si>
  <si>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</si>
  <si>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</si>
  <si>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</si>
  <si>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</si>
  <si>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</si>
  <si>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</si>
  <si>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</si>
  <si>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</si>
  <si>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</si>
  <si>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</si>
  <si>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</si>
  <si>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</si>
  <si>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</si>
  <si>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</si>
  <si>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</si>
  <si>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</si>
  <si>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</si>
  <si>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</si>
  <si>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</si>
  <si>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</si>
  <si>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</si>
  <si>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</si>
  <si>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</si>
  <si>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</si>
  <si>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</si>
  <si>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</si>
  <si>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</si>
  <si>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</si>
  <si>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</si>
  <si>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</si>
  <si>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</si>
  <si>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</si>
  <si>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</si>
  <si>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</si>
  <si>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</si>
  <si>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</si>
  <si>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</si>
  <si>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</si>
  <si>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</si>
  <si>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</si>
  <si>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</si>
  <si>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</si>
  <si>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</si>
  <si>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</si>
  <si>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</si>
  <si>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</si>
  <si>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</si>
  <si>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</si>
  <si>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</si>
  <si>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</si>
  <si>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</si>
  <si>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</si>
  <si>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</si>
  <si>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</si>
  <si>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</si>
  <si>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</si>
  <si>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</si>
  <si>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</si>
  <si>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</si>
  <si>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</si>
  <si>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</si>
  <si>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</si>
  <si>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</si>
  <si>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</si>
  <si>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</si>
  <si>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</si>
  <si>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</si>
  <si>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</si>
  <si>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</si>
  <si>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</si>
  <si>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</si>
  <si>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</si>
  <si>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</si>
  <si>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</si>
  <si>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</si>
  <si>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</si>
  <si>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</si>
  <si>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</si>
  <si>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</si>
  <si>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</si>
  <si>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</si>
  <si>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</si>
  <si>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</si>
  <si>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</si>
  <si>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</si>
  <si>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</si>
  <si>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</si>
  <si>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</si>
  <si>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</si>
  <si>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</si>
  <si>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</si>
  <si>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</si>
  <si>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</si>
  <si>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</si>
  <si>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</si>
  <si>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</si>
  <si>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</si>
  <si>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</si>
  <si>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</si>
  <si>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</si>
  <si>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</si>
  <si>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</si>
  <si>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</si>
  <si>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</si>
  <si>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</si>
  <si>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</si>
  <si>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</si>
  <si>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</si>
  <si>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</si>
  <si>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</si>
  <si>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</si>
  <si>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</si>
  <si>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</si>
  <si>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</si>
  <si>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</si>
  <si>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</si>
  <si>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</si>
  <si>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</si>
  <si>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</si>
  <si>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</si>
  <si>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</si>
  <si>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</si>
  <si>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</si>
  <si>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</si>
  <si>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</si>
  <si>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</si>
  <si>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</si>
  <si>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</si>
  <si>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</si>
  <si>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</si>
  <si>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</si>
  <si>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</si>
  <si>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</si>
  <si>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</si>
  <si>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</si>
  <si>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</si>
  <si>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</si>
  <si>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</si>
  <si>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</si>
  <si>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</si>
  <si>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</si>
  <si>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</si>
  <si>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</si>
  <si>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</si>
  <si>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</si>
  <si>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</si>
  <si>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</si>
  <si>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</si>
  <si>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</si>
  <si>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</si>
  <si>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</si>
  <si>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</si>
  <si>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</si>
  <si>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</si>
  <si>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</si>
  <si>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</si>
  <si>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</si>
  <si>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</si>
  <si>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</si>
  <si>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</si>
  <si>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</si>
  <si>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</si>
  <si>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</si>
  <si>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</si>
  <si>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</si>
  <si>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</si>
  <si>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</si>
  <si>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</si>
  <si>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</si>
  <si>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</si>
  <si>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</si>
  <si>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</si>
  <si>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</si>
  <si>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</si>
  <si>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</si>
  <si>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</si>
  <si>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</si>
  <si>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</si>
  <si>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</si>
  <si>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</si>
  <si>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</si>
  <si>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</si>
  <si>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</si>
  <si>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</si>
  <si>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</si>
  <si>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</si>
  <si>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</si>
  <si>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</si>
  <si>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</si>
  <si>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</si>
  <si>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</si>
  <si>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</si>
  <si>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</si>
  <si>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</si>
  <si>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</si>
  <si>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</si>
  <si>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</si>
  <si>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</si>
  <si>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</si>
  <si>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</si>
  <si>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</si>
  <si>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</si>
  <si>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</si>
  <si>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</si>
  <si>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</si>
  <si>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</si>
  <si>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</si>
  <si>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</si>
  <si>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</si>
  <si>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</si>
  <si>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</si>
  <si>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</si>
  <si>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</si>
  <si>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</si>
  <si>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</si>
  <si>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</si>
  <si>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</si>
  <si>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</si>
  <si>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</si>
  <si>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</si>
  <si>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</si>
  <si>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</si>
  <si>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</si>
  <si>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</si>
  <si>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</si>
  <si>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</si>
  <si>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</si>
  <si>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</si>
  <si>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</si>
  <si>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</si>
  <si>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</si>
  <si>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</si>
  <si>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</si>
  <si>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</si>
  <si>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</si>
  <si>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</si>
  <si>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</si>
  <si>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</si>
  <si>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</si>
  <si>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</si>
  <si>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</si>
  <si>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</si>
  <si>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</si>
  <si>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</si>
  <si>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</si>
  <si>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</si>
  <si>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</si>
  <si>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</si>
  <si>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</si>
  <si>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</si>
  <si>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</si>
  <si>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</si>
  <si>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</si>
  <si>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</si>
  <si>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</si>
  <si>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</si>
  <si>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</si>
  <si>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</si>
  <si>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</si>
  <si>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</si>
  <si>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</si>
  <si>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</si>
  <si>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</si>
  <si>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</si>
  <si>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</si>
  <si>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</si>
  <si>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</si>
  <si>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</si>
  <si>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</si>
  <si>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</si>
  <si>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</si>
  <si>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</si>
  <si>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</si>
  <si>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</si>
  <si>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</si>
  <si>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</si>
  <si>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</si>
  <si>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</si>
  <si>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</si>
  <si>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</si>
  <si>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</si>
  <si>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</si>
  <si>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</si>
  <si>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</si>
  <si>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</si>
  <si>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</si>
  <si>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</si>
  <si>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</si>
  <si>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</si>
  <si>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</si>
  <si>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</si>
  <si>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</si>
  <si>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</si>
  <si>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</si>
  <si>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</si>
  <si>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</si>
  <si>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</si>
  <si>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</si>
  <si>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</si>
  <si>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</si>
  <si>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</si>
  <si>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</si>
  <si>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</si>
  <si>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</si>
  <si>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</si>
  <si>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</si>
  <si>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</si>
  <si>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</si>
  <si>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</si>
  <si>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</si>
  <si>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</si>
  <si>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</si>
  <si>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</si>
  <si>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</si>
  <si>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</si>
  <si>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</si>
  <si>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</si>
  <si>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</si>
  <si>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</si>
  <si>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</si>
  <si>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</si>
  <si>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</si>
  <si>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</si>
  <si>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</si>
  <si>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</si>
  <si>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</si>
  <si>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</si>
  <si>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</si>
  <si>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</si>
  <si>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</si>
  <si>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</si>
  <si>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</si>
  <si>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</si>
  <si>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</si>
  <si>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</si>
  <si>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</si>
  <si>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</si>
  <si>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</si>
  <si>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</si>
  <si>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</si>
  <si>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</si>
  <si>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</si>
  <si>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</si>
  <si>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</si>
  <si>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</si>
  <si>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</si>
  <si>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</si>
  <si>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</si>
  <si>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</si>
  <si>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</si>
  <si>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</si>
  <si>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</si>
  <si>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</si>
  <si>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</si>
  <si>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</si>
  <si>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</si>
  <si>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</si>
  <si>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</si>
  <si>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</si>
  <si>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</si>
  <si>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</si>
  <si>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</si>
  <si>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</si>
  <si>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</si>
  <si>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</si>
  <si>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</si>
  <si>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</si>
  <si>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</si>
  <si>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</si>
  <si>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</si>
  <si>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</si>
  <si>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</si>
  <si>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</si>
  <si>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</si>
  <si>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</si>
  <si>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</si>
  <si>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</si>
  <si>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</si>
  <si>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</si>
  <si>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</si>
  <si>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</si>
  <si>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</si>
  <si>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</si>
  <si>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</si>
  <si>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</si>
  <si>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</si>
  <si>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</si>
  <si>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</si>
  <si>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</si>
  <si>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</si>
  <si>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</si>
  <si>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</si>
  <si>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</si>
  <si>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</si>
  <si>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</si>
  <si>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</si>
  <si>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</si>
  <si>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</si>
  <si>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</si>
  <si>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</si>
  <si>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</si>
  <si>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</si>
  <si>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</si>
  <si>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</si>
  <si>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</si>
  <si>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</si>
  <si>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</si>
  <si>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</si>
  <si>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</si>
  <si>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</si>
  <si>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</si>
  <si>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</si>
  <si>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</si>
  <si>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</si>
  <si>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</si>
  <si>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</si>
  <si>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</si>
  <si>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</si>
  <si>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</si>
  <si>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</si>
  <si>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</si>
  <si>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</si>
  <si>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</si>
  <si>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</si>
  <si>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</si>
  <si>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</si>
  <si>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</si>
  <si>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</si>
  <si>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</si>
  <si>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</si>
  <si>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</si>
  <si>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</si>
  <si>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</si>
  <si>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</si>
  <si>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</si>
  <si>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</si>
  <si>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</si>
  <si>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</si>
  <si>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</si>
  <si>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</si>
  <si>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</si>
  <si>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</si>
  <si>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</si>
  <si>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</si>
  <si>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</si>
  <si>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</si>
  <si>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</si>
  <si>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</si>
  <si>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</si>
  <si>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</si>
  <si>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</si>
  <si>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</si>
  <si>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</si>
  <si>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</si>
  <si>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</si>
  <si>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</si>
  <si>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</si>
  <si>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</si>
  <si>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</si>
  <si>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</si>
  <si>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</si>
  <si>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</si>
  <si>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</si>
  <si>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</si>
  <si>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</si>
  <si>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</si>
  <si>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</si>
  <si>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</si>
  <si>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</si>
  <si>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</si>
  <si>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</si>
  <si>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</si>
  <si>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</si>
  <si>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</si>
  <si>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</si>
  <si>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</si>
  <si>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</si>
  <si>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</si>
  <si>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</si>
  <si>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</si>
  <si>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</si>
  <si>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</si>
  <si>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</si>
  <si>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</si>
  <si>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</si>
  <si>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</si>
  <si>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</si>
  <si>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</si>
  <si>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</si>
  <si>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</si>
  <si>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</si>
  <si>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</si>
  <si>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</si>
  <si>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</si>
  <si>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</si>
  <si>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</si>
  <si>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</si>
  <si>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</si>
  <si>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</si>
  <si>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</si>
  <si>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</si>
  <si>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</si>
  <si>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</si>
  <si>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</si>
  <si>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</si>
  <si>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</si>
  <si>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</si>
  <si>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</si>
  <si>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</si>
  <si>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</si>
  <si>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</si>
  <si>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</si>
  <si>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</si>
  <si>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</si>
  <si>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</si>
  <si>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</si>
  <si>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</si>
  <si>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</si>
  <si>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</si>
  <si>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</si>
  <si>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</si>
  <si>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</si>
  <si>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</si>
  <si>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</si>
  <si>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</si>
  <si>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</si>
  <si>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</si>
  <si>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</si>
  <si>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</si>
  <si>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</si>
  <si>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</si>
  <si>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</si>
  <si>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</si>
  <si>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</si>
  <si>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</si>
  <si>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</si>
  <si>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</si>
  <si>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</si>
  <si>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</si>
  <si>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</si>
  <si>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</si>
  <si>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</si>
  <si>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</si>
  <si>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</si>
  <si>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</si>
  <si>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</si>
  <si>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</si>
  <si>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</si>
  <si>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</si>
  <si>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</si>
  <si>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</si>
  <si>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</si>
  <si>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</si>
  <si>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</si>
  <si>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</si>
  <si>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</si>
  <si>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</si>
  <si>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</si>
  <si>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</si>
  <si>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</si>
  <si>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</si>
  <si>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</si>
  <si>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</si>
  <si>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</si>
  <si>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</si>
  <si>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</si>
  <si>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</si>
  <si>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</si>
  <si>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</si>
  <si>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</si>
  <si>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</si>
  <si>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</si>
  <si>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</si>
  <si>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</si>
  <si>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</si>
  <si>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</si>
  <si>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</si>
  <si>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</si>
  <si>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</si>
  <si>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</si>
  <si>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</si>
  <si>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</si>
  <si>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</si>
  <si>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</si>
  <si>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</si>
  <si>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</si>
  <si>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</si>
  <si>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</si>
  <si>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</si>
  <si>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</si>
  <si>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</si>
  <si>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</si>
  <si>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</si>
  <si>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</si>
  <si>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</si>
  <si>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</si>
  <si>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</si>
  <si>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</si>
  <si>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</si>
  <si>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</si>
  <si>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</si>
  <si>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</si>
  <si>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</si>
  <si>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</si>
  <si>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</si>
  <si>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</si>
  <si>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</si>
  <si>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</si>
  <si>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</si>
  <si>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</si>
  <si>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</si>
  <si>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</si>
  <si>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</si>
  <si>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</si>
  <si>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</si>
  <si>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</si>
  <si>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</si>
  <si>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</si>
  <si>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</si>
  <si>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</si>
  <si>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</si>
  <si>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</si>
  <si>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</si>
  <si>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</si>
  <si>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</si>
  <si>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</si>
  <si>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</si>
  <si>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</si>
  <si>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</si>
  <si>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</si>
  <si>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</si>
  <si>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</si>
  <si>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</si>
  <si>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</si>
  <si>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</si>
  <si>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</si>
  <si>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</si>
  <si>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</si>
  <si>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</si>
  <si>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</si>
  <si>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</si>
  <si>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</si>
  <si>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</si>
  <si>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</si>
  <si>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</si>
  <si>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</si>
  <si>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</si>
  <si>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</si>
  <si>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</si>
  <si>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</si>
  <si>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</si>
  <si>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</si>
  <si>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</si>
  <si>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</si>
  <si>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</si>
  <si>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</si>
  <si>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</si>
  <si>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</si>
  <si>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</si>
  <si>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</si>
  <si>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</si>
  <si>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</si>
  <si>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</si>
  <si>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</si>
  <si>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</si>
  <si>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</si>
  <si>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</si>
  <si>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</si>
  <si>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</si>
  <si>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</si>
  <si>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</si>
  <si>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</si>
  <si>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</si>
  <si>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</si>
  <si>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</si>
  <si>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</si>
  <si>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</si>
  <si>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</si>
  <si>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</si>
  <si>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</si>
  <si>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</si>
  <si>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</si>
  <si>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</si>
  <si>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</si>
  <si>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</si>
  <si>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</si>
  <si>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</si>
  <si>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</si>
  <si>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</si>
  <si>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</si>
  <si>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</si>
  <si>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</si>
  <si>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</si>
  <si>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</si>
  <si>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</si>
  <si>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</si>
  <si>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</si>
  <si>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</si>
  <si>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</si>
  <si>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</si>
  <si>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</si>
  <si>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</si>
  <si>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</si>
  <si>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</si>
  <si>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</si>
  <si>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</si>
  <si>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</si>
  <si>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</si>
  <si>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</si>
  <si>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</si>
  <si>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</si>
  <si>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</si>
  <si>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</si>
  <si>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</si>
  <si>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</si>
  <si>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</si>
  <si>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</si>
  <si>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</si>
  <si>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</si>
  <si>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</si>
  <si>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</si>
  <si>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</si>
  <si>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</si>
  <si>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</si>
  <si>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</si>
  <si>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</si>
  <si>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</si>
  <si>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</si>
  <si>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</si>
  <si>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</si>
  <si>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</si>
  <si>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</si>
  <si>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</si>
  <si>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</si>
  <si>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</si>
  <si>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</si>
  <si>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</si>
  <si>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</si>
  <si>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</si>
  <si>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</si>
  <si>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</si>
  <si>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</si>
  <si>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</si>
  <si>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</si>
  <si>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</si>
  <si>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</si>
  <si>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</si>
  <si>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</si>
  <si>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</si>
  <si>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</si>
  <si>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</si>
  <si>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</si>
  <si>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</si>
  <si>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</si>
  <si>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</si>
  <si>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</si>
  <si>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</si>
  <si>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</si>
  <si>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</si>
  <si>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</si>
  <si>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</si>
  <si>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</si>
  <si>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</si>
  <si>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</si>
  <si>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</si>
  <si>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</si>
  <si>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</si>
  <si>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</si>
  <si>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</si>
  <si>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</si>
  <si>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</si>
  <si>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</si>
  <si>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</si>
  <si>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</si>
  <si>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</si>
  <si>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</si>
  <si>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</si>
  <si>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</si>
  <si>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</si>
  <si>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</si>
  <si>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</si>
  <si>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</si>
  <si>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</si>
  <si>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</si>
  <si>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</si>
  <si>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</si>
  <si>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</si>
  <si>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</si>
  <si>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</si>
  <si>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</si>
  <si>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</si>
  <si>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</si>
  <si>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</si>
  <si>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</si>
  <si>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</si>
  <si>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</si>
  <si>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</si>
  <si>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</si>
  <si>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</si>
  <si>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</si>
  <si>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</si>
  <si>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</si>
  <si>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</si>
  <si>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</si>
  <si>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</si>
  <si>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</si>
  <si>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</si>
  <si>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</si>
  <si>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</si>
  <si>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</si>
  <si>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</si>
  <si>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</si>
  <si>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</si>
  <si>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</si>
  <si>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</si>
  <si>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</si>
  <si>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</si>
  <si>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</si>
  <si>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</si>
  <si>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</si>
  <si>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</si>
  <si>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</si>
  <si>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</si>
  <si>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</si>
  <si>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</si>
  <si>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</si>
  <si>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</si>
  <si>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</si>
  <si>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</si>
  <si>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</si>
  <si>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</si>
  <si>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</si>
  <si>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</si>
  <si>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</si>
  <si>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</si>
  <si>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</si>
  <si>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</si>
  <si>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</si>
  <si>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</si>
  <si>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</si>
  <si>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</si>
  <si>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</si>
  <si>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</si>
  <si>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</si>
  <si>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</si>
  <si>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</si>
  <si>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</si>
  <si>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</si>
  <si>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</si>
  <si>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</si>
  <si>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</si>
  <si>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</si>
  <si>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</si>
  <si>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</si>
  <si>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</si>
  <si>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</si>
  <si>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</si>
  <si>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</si>
  <si>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</si>
  <si>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</si>
  <si>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</si>
  <si>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</si>
  <si>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</si>
  <si>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</si>
  <si>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</si>
  <si>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</si>
  <si>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</si>
  <si>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</si>
  <si>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</si>
  <si>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</si>
  <si>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</si>
  <si>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</si>
  <si>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</si>
  <si>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</si>
  <si>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</si>
  <si>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</si>
  <si>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</si>
  <si>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</si>
  <si>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</si>
  <si>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</si>
  <si>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</si>
  <si>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</si>
  <si>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</si>
  <si>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</si>
  <si>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</si>
  <si>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</si>
  <si>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</si>
  <si>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</si>
  <si>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</si>
  <si>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</si>
  <si>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</si>
  <si>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</si>
  <si>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</si>
  <si>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</si>
  <si>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</si>
  <si>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</si>
  <si>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</si>
  <si>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</si>
  <si>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</si>
  <si>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</si>
  <si>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</si>
  <si>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</si>
  <si>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</si>
  <si>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</si>
  <si>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</si>
  <si>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</si>
  <si>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</si>
  <si>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</si>
  <si>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</si>
  <si>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</si>
  <si>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</si>
  <si>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</si>
  <si>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</si>
  <si>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</si>
  <si>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</si>
  <si>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</si>
  <si>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</si>
  <si>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</si>
  <si>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</si>
  <si>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</si>
  <si>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</si>
  <si>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</si>
  <si>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</si>
  <si>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</si>
  <si>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</si>
  <si>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</si>
  <si>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</si>
  <si>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</si>
  <si>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</si>
  <si>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</si>
  <si>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</si>
  <si>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</si>
  <si>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</si>
  <si>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</si>
  <si>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</si>
  <si>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</si>
  <si>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</si>
  <si>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</si>
  <si>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</si>
  <si>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</si>
  <si>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</si>
  <si>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</si>
  <si>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</si>
  <si>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</si>
  <si>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</si>
  <si>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</si>
  <si>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</si>
  <si>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</si>
  <si>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</si>
  <si>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</si>
  <si>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</si>
  <si>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</si>
  <si>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</si>
  <si>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</si>
  <si>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</si>
  <si>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</si>
  <si>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</si>
  <si>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</si>
  <si>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</si>
  <si>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</si>
  <si>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</si>
  <si>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</si>
  <si>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</si>
  <si>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</si>
  <si>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</si>
  <si>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</si>
  <si>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</si>
  <si>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</si>
  <si>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</si>
  <si>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</si>
  <si>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</si>
  <si>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</si>
  <si>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</si>
  <si>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</si>
  <si>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</si>
  <si>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</si>
  <si>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</si>
  <si>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</si>
  <si>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</si>
  <si>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</si>
  <si>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</si>
  <si>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</si>
  <si>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</si>
  <si>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</si>
  <si>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</si>
  <si>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</si>
  <si>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</si>
  <si>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</si>
  <si>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</si>
  <si>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</si>
  <si>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</si>
  <si>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</si>
  <si>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</si>
  <si>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</si>
  <si>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</si>
  <si>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</si>
  <si>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</si>
  <si>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</si>
  <si>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</si>
  <si>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</si>
  <si>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</si>
  <si>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</si>
  <si>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</si>
  <si>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</si>
  <si>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</si>
  <si>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</si>
  <si>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</si>
  <si>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</si>
  <si>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</si>
  <si>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</si>
  <si>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</si>
  <si>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</si>
  <si>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</si>
  <si>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</si>
  <si>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</si>
  <si>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</si>
  <si>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</si>
  <si>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</si>
  <si>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</si>
  <si>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</si>
  <si>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</si>
  <si>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</si>
  <si>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</si>
  <si>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</si>
  <si>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</si>
  <si>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</si>
  <si>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</si>
  <si>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</si>
  <si>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</si>
  <si>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</si>
  <si>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</si>
  <si>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</si>
  <si>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</si>
  <si>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</si>
  <si>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</si>
  <si>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</si>
  <si>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</si>
  <si>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</si>
  <si>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</si>
  <si>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</si>
  <si>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</si>
  <si>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</si>
  <si>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</si>
  <si>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</si>
  <si>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</si>
  <si>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</si>
  <si>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</si>
  <si>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</si>
  <si>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</si>
  <si>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</si>
  <si>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</si>
  <si>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</si>
  <si>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</si>
  <si>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</si>
  <si>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</si>
  <si>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</si>
  <si>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</si>
  <si>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</si>
  <si>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</si>
  <si>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</si>
  <si>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</si>
  <si>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</si>
  <si>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</si>
  <si>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</si>
  <si>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</si>
  <si>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</si>
  <si>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</si>
  <si>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</si>
  <si>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</si>
  <si>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</si>
  <si>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</si>
  <si>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</si>
  <si>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</si>
  <si>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</si>
  <si>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</si>
  <si>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</si>
  <si>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</si>
  <si>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</si>
  <si>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</si>
  <si>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</si>
  <si>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</si>
  <si>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</si>
  <si>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</si>
  <si>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</si>
  <si>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</si>
  <si>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</si>
  <si>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</si>
  <si>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</si>
  <si>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</si>
  <si>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</si>
  <si>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</si>
  <si>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</si>
  <si>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</si>
  <si>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</si>
  <si>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</si>
  <si>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</si>
  <si>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</si>
  <si>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</si>
  <si>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</si>
  <si>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</si>
  <si>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</si>
  <si>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</si>
  <si>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</si>
  <si>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</si>
  <si>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</si>
  <si>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</si>
  <si>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</si>
  <si>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</si>
  <si>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</si>
  <si>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</si>
  <si>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</si>
  <si>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</si>
  <si>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</si>
  <si>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</si>
  <si>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</si>
  <si>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</si>
  <si>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</si>
  <si>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</si>
  <si>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</si>
  <si>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</si>
  <si>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</si>
  <si>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</si>
  <si>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</si>
  <si>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</si>
  <si>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</si>
  <si>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</si>
  <si>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</si>
  <si>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</si>
  <si>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</si>
  <si>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</si>
  <si>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</si>
  <si>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</si>
  <si>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</si>
  <si>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</si>
  <si>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</si>
  <si>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</si>
  <si>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</si>
  <si>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</si>
  <si>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</si>
  <si>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</si>
  <si>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</si>
  <si>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</si>
  <si>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</si>
  <si>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</si>
  <si>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</si>
  <si>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</si>
  <si>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</si>
  <si>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</si>
  <si>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</si>
  <si>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</si>
  <si>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</si>
  <si>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</si>
  <si>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</si>
  <si>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</si>
  <si>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</si>
  <si>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</si>
  <si>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</si>
  <si>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</si>
  <si>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</si>
  <si>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</si>
  <si>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</si>
  <si>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</si>
  <si>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</si>
  <si>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</si>
  <si>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</si>
  <si>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</si>
  <si>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</si>
  <si>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</si>
  <si>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</si>
  <si>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</si>
  <si>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</si>
  <si>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</si>
  <si>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</si>
  <si>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</si>
  <si>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</si>
  <si>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</si>
  <si>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</si>
  <si>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</si>
  <si>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</si>
  <si>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</si>
  <si>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</si>
  <si>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</si>
  <si>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</si>
  <si>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</si>
  <si>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</si>
  <si>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</si>
  <si>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</si>
  <si>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</si>
  <si>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</si>
  <si>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</si>
  <si>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</si>
  <si>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</si>
  <si>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</si>
  <si>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</si>
  <si>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</si>
  <si>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</si>
  <si>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</si>
  <si>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</si>
  <si>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</si>
  <si>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</si>
  <si>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</si>
  <si>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</si>
  <si>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</si>
  <si>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</si>
  <si>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</si>
  <si>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</si>
  <si>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</si>
  <si>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</si>
  <si>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</si>
  <si>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</si>
  <si>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</si>
  <si>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</si>
  <si>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</si>
  <si>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</si>
  <si>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</si>
  <si>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</si>
  <si>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</si>
  <si>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</si>
  <si>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</si>
  <si>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</si>
  <si>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</si>
  <si>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</si>
  <si>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</si>
  <si>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</si>
  <si>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</si>
  <si>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</si>
  <si>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</si>
  <si>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</si>
  <si>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</si>
  <si>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</si>
  <si>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</si>
  <si>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</si>
  <si>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</si>
  <si>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</si>
  <si>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</si>
  <si>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</si>
  <si>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</si>
  <si>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</si>
  <si>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</si>
  <si>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</si>
  <si>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</si>
  <si>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</si>
  <si>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</si>
  <si>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</si>
  <si>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</si>
  <si>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</si>
  <si>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</si>
  <si>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</si>
  <si>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</si>
  <si>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</si>
  <si>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</si>
  <si>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</si>
  <si>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</si>
  <si>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</si>
  <si>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</si>
  <si>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</si>
  <si>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</si>
  <si>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</si>
  <si>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</si>
  <si>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</si>
  <si>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</si>
  <si>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</si>
  <si>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</si>
  <si>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</si>
  <si>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</si>
  <si>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</si>
  <si>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</si>
  <si>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</si>
  <si>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</si>
  <si>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</si>
  <si>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</si>
  <si>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</si>
  <si>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</si>
  <si>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</si>
  <si>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</si>
  <si>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</si>
  <si>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</si>
  <si>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</si>
  <si>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</si>
  <si>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</si>
  <si>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</si>
  <si>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</si>
  <si>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</si>
  <si>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</si>
  <si>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</si>
  <si>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</si>
  <si>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</si>
  <si>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</si>
  <si>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</si>
  <si>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</si>
  <si>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</si>
  <si>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</si>
  <si>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</si>
  <si>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</si>
  <si>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</si>
  <si>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</si>
  <si>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</si>
  <si>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</si>
  <si>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</si>
  <si>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</si>
  <si>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</si>
  <si>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</si>
  <si>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</si>
  <si>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</si>
  <si>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</si>
  <si>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</si>
  <si>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</si>
  <si>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</si>
  <si>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</si>
  <si>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</si>
  <si>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</si>
  <si>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</si>
  <si>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</si>
  <si>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</si>
  <si>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</si>
  <si>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</si>
  <si>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</si>
  <si>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</si>
  <si>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</si>
  <si>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</si>
  <si>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</si>
  <si>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</si>
  <si>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</si>
  <si>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</si>
  <si>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</si>
  <si>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</si>
  <si>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</si>
  <si>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</si>
  <si>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</si>
  <si>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</si>
  <si>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</si>
  <si>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</si>
  <si>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</si>
  <si>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</si>
  <si>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</si>
  <si>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</si>
  <si>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</si>
  <si>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</si>
  <si>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</si>
  <si>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</si>
  <si>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</si>
  <si>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</si>
  <si>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</si>
  <si>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</si>
  <si>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</si>
  <si>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</si>
  <si>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</si>
  <si>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</si>
  <si>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</si>
  <si>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</si>
  <si>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</si>
  <si>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</si>
  <si>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</si>
  <si>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</si>
  <si>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</si>
  <si>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</si>
  <si>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</si>
  <si>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</si>
  <si>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</si>
  <si>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</si>
  <si>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</si>
  <si>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</si>
  <si>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</si>
  <si>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</si>
  <si>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</si>
  <si>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</si>
  <si>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</si>
  <si>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</si>
  <si>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</si>
  <si>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</si>
  <si>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</si>
  <si>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</si>
  <si>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</si>
  <si>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</si>
  <si>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</si>
  <si>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</si>
  <si>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</si>
  <si>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</si>
  <si>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</si>
  <si>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</si>
  <si>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</si>
  <si>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</si>
  <si>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</si>
  <si>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</si>
  <si>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</si>
  <si>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</si>
  <si>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</si>
  <si>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</si>
  <si>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</si>
  <si>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</si>
  <si>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</si>
  <si>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</si>
  <si>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</si>
  <si>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</si>
  <si>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</si>
  <si>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</si>
  <si>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</si>
  <si>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</si>
  <si>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</si>
  <si>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</si>
  <si>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</si>
  <si>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</si>
  <si>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</si>
  <si>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</si>
  <si>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</si>
  <si>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</si>
  <si>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</si>
  <si>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</si>
  <si>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</si>
  <si>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</si>
  <si>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</si>
  <si>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</si>
  <si>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</si>
  <si>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</si>
  <si>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</si>
  <si>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</si>
  <si>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</si>
  <si>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</si>
  <si>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</si>
  <si>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</si>
  <si>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</si>
  <si>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</si>
  <si>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</si>
  <si>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</si>
  <si>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</si>
  <si>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</si>
  <si>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</si>
  <si>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</si>
  <si>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</si>
  <si>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</si>
  <si>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</si>
  <si>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</si>
  <si>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</si>
  <si>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</si>
  <si>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</si>
  <si>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</si>
  <si>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</si>
  <si>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</si>
  <si>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</si>
  <si>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</si>
  <si>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</si>
  <si>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</si>
  <si>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</si>
  <si>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</si>
  <si>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</si>
  <si>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</si>
  <si>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</si>
  <si>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</si>
  <si>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</si>
  <si>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</si>
  <si>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</si>
  <si>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</si>
  <si>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</si>
  <si>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</si>
  <si>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</si>
  <si>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</si>
  <si>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</si>
  <si>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</si>
  <si>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</si>
  <si>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</si>
  <si>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</si>
  <si>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</si>
  <si>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</si>
  <si>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</si>
  <si>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</si>
  <si>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</si>
  <si>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</si>
  <si>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</si>
  <si>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</si>
  <si>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</si>
  <si>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</si>
  <si>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</si>
  <si>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</si>
  <si>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</si>
  <si>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</si>
  <si>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</si>
  <si>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</si>
  <si>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</si>
  <si>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</si>
  <si>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</si>
  <si>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</si>
  <si>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</si>
  <si>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</si>
  <si>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</si>
  <si>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</si>
  <si>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</si>
  <si>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</si>
  <si>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</si>
  <si>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</si>
  <si>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</si>
  <si>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</si>
  <si>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</si>
  <si>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</si>
  <si>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</si>
  <si>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</si>
  <si>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</si>
  <si>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</si>
  <si>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</si>
  <si>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</si>
  <si>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</si>
  <si>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</si>
  <si>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</si>
  <si>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</si>
  <si>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</si>
  <si>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</si>
  <si>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</si>
  <si>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</si>
  <si>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</si>
  <si>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</si>
  <si>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</si>
  <si>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</si>
  <si>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</si>
  <si>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</si>
  <si>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</si>
  <si>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</si>
  <si>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</si>
  <si>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</si>
  <si>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</si>
  <si>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</si>
  <si>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</si>
  <si>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</si>
  <si>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</si>
  <si>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</si>
  <si>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</si>
  <si>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</si>
  <si>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</si>
  <si>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</si>
  <si>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</si>
  <si>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</si>
  <si>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</si>
  <si>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</si>
  <si>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</si>
  <si>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</si>
  <si>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</si>
  <si>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</si>
  <si>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</si>
  <si>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</si>
  <si>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</si>
  <si>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</si>
  <si>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</si>
  <si>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</si>
  <si>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</si>
  <si>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</si>
  <si>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</si>
  <si>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</si>
  <si>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</si>
  <si>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</si>
  <si>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</si>
  <si>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</si>
  <si>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</si>
  <si>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</si>
  <si>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</si>
  <si>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</si>
  <si>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</si>
  <si>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</si>
  <si>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</si>
  <si>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</si>
  <si>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</si>
  <si>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</si>
  <si>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</si>
  <si>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</si>
  <si>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</si>
  <si>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</si>
  <si>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</si>
  <si>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</si>
  <si>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</si>
  <si>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</si>
  <si>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</si>
  <si>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</si>
  <si>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</si>
  <si>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</si>
  <si>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</si>
  <si>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</si>
  <si>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</si>
  <si>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</si>
  <si>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</si>
  <si>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</si>
  <si>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</si>
  <si>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</si>
  <si>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</si>
  <si>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</si>
  <si>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</si>
  <si>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</si>
  <si>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</si>
  <si>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</si>
  <si>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</si>
  <si>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</si>
  <si>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</si>
  <si>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</si>
  <si>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</si>
  <si>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</si>
  <si>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</si>
  <si>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</si>
  <si>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</si>
  <si>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</si>
  <si>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</si>
  <si>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</si>
  <si>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</si>
  <si>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</si>
  <si>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</si>
  <si>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</si>
  <si>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</si>
  <si>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</si>
  <si>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</si>
  <si>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</si>
  <si>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</si>
  <si>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</si>
  <si>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</si>
  <si>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</si>
  <si>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</si>
  <si>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</si>
  <si>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</si>
  <si>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</si>
  <si>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</si>
  <si>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</si>
  <si>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</si>
  <si>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</si>
  <si>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</si>
  <si>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</si>
  <si>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</si>
  <si>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</si>
  <si>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</si>
  <si>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</si>
  <si>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</si>
  <si>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</si>
  <si>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</si>
  <si>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</si>
  <si>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</si>
  <si>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</si>
  <si>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</si>
  <si>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</si>
  <si>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</si>
  <si>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</si>
  <si>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</si>
  <si>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</si>
  <si>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</si>
  <si>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</si>
  <si>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</si>
  <si>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</si>
  <si>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</si>
  <si>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</si>
  <si>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</si>
  <si>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</si>
  <si>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</si>
  <si>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</si>
  <si>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</si>
  <si>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</si>
  <si>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</si>
  <si>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</si>
  <si>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</si>
  <si>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</si>
  <si>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</si>
  <si>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</si>
  <si>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</si>
  <si>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</si>
  <si>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</si>
  <si>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</si>
  <si>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</si>
  <si>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</si>
  <si>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</si>
  <si>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</si>
  <si>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</si>
  <si>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</si>
  <si>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</si>
  <si>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</si>
  <si>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</si>
  <si>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</si>
  <si>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</si>
  <si>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</si>
  <si>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</si>
  <si>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</si>
  <si>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</si>
  <si>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</si>
  <si>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</si>
  <si>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</si>
  <si>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</si>
  <si>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</si>
  <si>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</si>
  <si>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</si>
  <si>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</si>
  <si>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</si>
  <si>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</si>
  <si>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</si>
  <si>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</si>
  <si>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</si>
  <si>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</si>
  <si>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</si>
  <si>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</si>
  <si>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</si>
  <si>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</si>
  <si>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</si>
  <si>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</si>
  <si>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</si>
  <si>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</si>
  <si>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</si>
  <si>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</si>
  <si>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</si>
  <si>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</si>
  <si>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</si>
  <si>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</si>
  <si>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</si>
  <si>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</si>
  <si>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</si>
  <si>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</si>
  <si>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</si>
  <si>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</si>
  <si>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</si>
  <si>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</si>
  <si>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</si>
  <si>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</si>
  <si>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</si>
  <si>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</si>
  <si>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</si>
  <si>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</si>
  <si>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</si>
  <si>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</si>
  <si>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</si>
  <si>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</si>
  <si>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</si>
  <si>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</si>
  <si>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</si>
  <si>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</si>
  <si>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</si>
  <si>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</si>
  <si>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</si>
  <si>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</si>
  <si>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</si>
  <si>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</si>
  <si>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</si>
  <si>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</si>
  <si>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</si>
  <si>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</si>
  <si>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</si>
  <si>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</si>
  <si>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</si>
  <si>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</si>
  <si>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</si>
  <si>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</si>
  <si>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</si>
  <si>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</si>
  <si>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</si>
  <si>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</si>
  <si>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</si>
  <si>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</si>
  <si>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</si>
  <si>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</si>
  <si>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</si>
  <si>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</si>
  <si>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</si>
  <si>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</si>
  <si>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</si>
  <si>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</si>
  <si>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</si>
  <si>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</si>
  <si>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</si>
  <si>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</si>
  <si>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</si>
  <si>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</si>
  <si>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</si>
  <si>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</si>
  <si>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</si>
  <si>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</si>
  <si>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</si>
  <si>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</si>
  <si>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</si>
  <si>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</si>
  <si>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</si>
  <si>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</si>
  <si>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</si>
  <si>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</si>
  <si>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</si>
  <si>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</si>
  <si>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</si>
  <si>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</si>
  <si>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</si>
  <si>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</si>
  <si>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</si>
  <si>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</si>
  <si>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</si>
  <si>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</si>
  <si>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</si>
  <si>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</si>
  <si>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</si>
  <si>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</si>
  <si>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</si>
  <si>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</si>
  <si>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</si>
  <si>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</si>
  <si>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</si>
  <si>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</si>
  <si>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</si>
  <si>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</si>
  <si>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</si>
  <si>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</si>
  <si>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</si>
  <si>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</si>
  <si>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</si>
  <si>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</si>
  <si>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</si>
  <si>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</si>
  <si>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</si>
  <si>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</si>
  <si>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</si>
  <si>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</si>
  <si>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</si>
  <si>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</si>
  <si>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</si>
  <si>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</si>
  <si>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</si>
  <si>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</si>
  <si>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</si>
  <si>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</si>
  <si>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</si>
  <si>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</si>
  <si>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</si>
  <si>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</si>
  <si>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</si>
  <si>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</si>
  <si>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</si>
  <si>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</si>
  <si>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</si>
  <si>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</si>
  <si>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</si>
  <si>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</si>
  <si>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</si>
  <si>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</si>
  <si>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</si>
  <si>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</si>
  <si>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</si>
  <si>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</si>
  <si>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</si>
  <si>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</si>
  <si>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</si>
  <si>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</si>
  <si>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</si>
  <si>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</si>
  <si>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</si>
  <si>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</si>
  <si>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</si>
  <si>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</si>
  <si>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</si>
  <si>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</si>
  <si>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</si>
  <si>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</si>
  <si>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</si>
  <si>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</si>
  <si>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</si>
  <si>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</si>
  <si>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</si>
  <si>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</si>
  <si>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</si>
  <si>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</si>
  <si>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</si>
  <si>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</si>
  <si>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</si>
  <si>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</si>
  <si>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</si>
  <si>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</si>
  <si>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</si>
  <si>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</si>
  <si>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</si>
  <si>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</si>
  <si>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</si>
  <si>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</si>
  <si>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</si>
  <si>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</si>
  <si>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</si>
  <si>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</si>
  <si>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</si>
  <si>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</si>
  <si>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</si>
  <si>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</si>
  <si>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</si>
  <si>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</si>
  <si>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</si>
  <si>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</si>
  <si>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</si>
  <si>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</si>
  <si>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</si>
  <si>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</si>
  <si>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</si>
  <si>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</si>
  <si>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</si>
  <si>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</si>
  <si>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</si>
  <si>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</si>
  <si>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</si>
  <si>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</si>
  <si>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</si>
  <si>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</si>
  <si>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</si>
  <si>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</si>
  <si>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</si>
  <si>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</si>
  <si>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</si>
  <si>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</si>
  <si>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</si>
  <si>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</si>
  <si>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</si>
  <si>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</si>
  <si>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</si>
  <si>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</si>
  <si>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</si>
  <si>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</si>
  <si>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</si>
  <si>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</si>
  <si>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</si>
  <si>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</si>
  <si>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</si>
  <si>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</si>
  <si>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</si>
  <si>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</si>
  <si>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</si>
  <si>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</si>
  <si>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</si>
  <si>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</si>
  <si>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</si>
  <si>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</si>
  <si>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</si>
  <si>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</si>
  <si>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</si>
  <si>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</si>
  <si>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</si>
  <si>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</si>
  <si>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</si>
  <si>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</si>
  <si>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</si>
  <si>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</si>
  <si>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</si>
  <si>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</si>
  <si>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</si>
  <si>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</si>
  <si>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</si>
  <si>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</si>
  <si>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</si>
  <si>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</si>
  <si>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</si>
  <si>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</si>
  <si>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</si>
  <si>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</si>
  <si>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</si>
  <si>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</si>
  <si>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</si>
  <si>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</si>
  <si>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</si>
  <si>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</si>
  <si>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</si>
  <si>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</si>
  <si>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</si>
  <si>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</si>
  <si>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</si>
  <si>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</si>
  <si>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</si>
  <si>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</si>
  <si>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</si>
  <si>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</si>
  <si>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</si>
  <si>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</si>
  <si>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</si>
  <si>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</si>
  <si>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</si>
  <si>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</si>
  <si>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</si>
  <si>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</si>
  <si>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</si>
  <si>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</si>
  <si>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</si>
  <si>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</si>
  <si>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</si>
  <si>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</si>
  <si>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</si>
  <si>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</si>
  <si>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</si>
  <si>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</si>
  <si>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</si>
  <si>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</si>
  <si>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</si>
  <si>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</si>
  <si>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</si>
  <si>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</si>
  <si>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</si>
  <si>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</si>
  <si>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</si>
  <si>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</si>
  <si>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</si>
  <si>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</si>
  <si>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</si>
  <si>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</si>
  <si>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</si>
  <si>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</si>
  <si>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</si>
  <si>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</si>
  <si>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</si>
  <si>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</si>
  <si>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</si>
  <si>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</si>
  <si>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</si>
  <si>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</si>
  <si>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</si>
  <si>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</si>
  <si>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</si>
  <si>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</si>
  <si>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</si>
  <si>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</si>
  <si>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</si>
  <si>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</si>
  <si>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</si>
  <si>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</si>
  <si>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</si>
  <si>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</si>
  <si>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</si>
  <si>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</si>
  <si>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</si>
  <si>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</si>
  <si>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</si>
  <si>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</si>
  <si>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</si>
  <si>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</si>
  <si>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</si>
  <si>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</si>
  <si>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</si>
  <si>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</si>
  <si>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</si>
  <si>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</si>
  <si>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</si>
  <si>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</si>
  <si>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</si>
  <si>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</si>
  <si>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</si>
  <si>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</si>
  <si>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</si>
  <si>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</si>
  <si>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</si>
  <si>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</si>
  <si>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</si>
  <si>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</si>
  <si>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</si>
  <si>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</si>
  <si>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</si>
  <si>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</si>
  <si>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</si>
  <si>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</si>
  <si>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</si>
  <si>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</si>
  <si>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</si>
  <si>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</si>
  <si>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</si>
  <si>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</si>
  <si>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</si>
  <si>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</si>
  <si>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</si>
  <si>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</si>
  <si>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</si>
  <si>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</si>
  <si>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</si>
  <si>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</si>
  <si>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</si>
  <si>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</si>
  <si>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</si>
  <si>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</si>
  <si>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</si>
  <si>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</si>
  <si>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</si>
  <si>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</si>
  <si>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</si>
  <si>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</si>
  <si>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</si>
  <si>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</si>
  <si>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</si>
  <si>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</si>
  <si>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</si>
  <si>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</si>
  <si>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</si>
  <si>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</si>
  <si>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</si>
  <si>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</si>
  <si>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</si>
  <si>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</si>
  <si>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</si>
  <si>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</si>
  <si>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</si>
  <si>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</si>
  <si>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</si>
  <si>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</si>
  <si>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</si>
  <si>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</si>
  <si>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</si>
  <si>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</si>
  <si>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</si>
  <si>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</si>
  <si>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</si>
  <si>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</si>
  <si>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</si>
  <si>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</si>
  <si>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</si>
  <si>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</si>
  <si>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</si>
  <si>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</si>
  <si>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</si>
  <si>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</si>
  <si>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</si>
  <si>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</si>
  <si>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</si>
  <si>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</si>
  <si>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</si>
  <si>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</si>
  <si>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</si>
  <si>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</si>
  <si>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</si>
  <si>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</si>
  <si>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</si>
  <si>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</si>
  <si>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</si>
  <si>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</si>
  <si>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</si>
  <si>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</si>
  <si>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</si>
  <si>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</si>
  <si>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</si>
  <si>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</si>
  <si>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</si>
  <si>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</si>
  <si>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</si>
  <si>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</si>
  <si>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</si>
  <si>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</si>
  <si>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</si>
  <si>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</si>
  <si>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</si>
  <si>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</si>
  <si>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</si>
  <si>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</si>
  <si>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</si>
  <si>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</si>
  <si>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</si>
  <si>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</si>
  <si>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</si>
  <si>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</si>
  <si>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</si>
  <si>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</si>
  <si>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</si>
  <si>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</si>
  <si>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</si>
  <si>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</si>
  <si>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</si>
  <si>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</si>
  <si>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</si>
  <si>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</si>
  <si>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</si>
  <si>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</si>
  <si>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</si>
  <si>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</si>
  <si>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</si>
  <si>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</si>
  <si>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</si>
  <si>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</si>
  <si>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</si>
  <si>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</si>
  <si>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</si>
  <si>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</si>
  <si>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</si>
  <si>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</si>
  <si>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</si>
  <si>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</si>
  <si>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</si>
  <si>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</si>
  <si>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</si>
  <si>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</si>
  <si>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</si>
  <si>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</si>
  <si>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</si>
  <si>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</si>
  <si>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</si>
  <si>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</si>
  <si>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</si>
  <si>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</si>
  <si>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</si>
  <si>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</si>
  <si>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</si>
  <si>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</si>
  <si>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</si>
  <si>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</si>
  <si>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</si>
  <si>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</si>
  <si>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</si>
  <si>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</si>
  <si>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</si>
  <si>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</si>
  <si>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</si>
  <si>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</si>
  <si>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</si>
  <si>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</si>
  <si>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</si>
  <si>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</si>
  <si>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</si>
  <si>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</si>
  <si>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</si>
  <si>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</si>
  <si>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</si>
  <si>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</si>
  <si>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</si>
  <si>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</si>
  <si>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</si>
  <si>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</si>
  <si>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</si>
  <si>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</si>
  <si>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</si>
  <si>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</si>
  <si>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</si>
  <si>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</si>
  <si>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</si>
  <si>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</si>
  <si>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</si>
  <si>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</si>
  <si>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</si>
  <si>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</si>
  <si>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</si>
  <si>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</si>
  <si>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</si>
  <si>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</si>
  <si>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</si>
  <si>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</si>
  <si>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</si>
  <si>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</si>
  <si>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</si>
  <si>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</si>
  <si>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</si>
  <si>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</si>
  <si>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</si>
  <si>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</si>
  <si>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</si>
  <si>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</si>
  <si>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</si>
  <si>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</si>
  <si>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</si>
  <si>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</si>
  <si>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</si>
  <si>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</si>
  <si>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</si>
  <si>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</si>
  <si>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</si>
  <si>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</si>
  <si>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</si>
  <si>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</si>
  <si>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</si>
  <si>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</si>
  <si>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</si>
  <si>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</si>
  <si>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</si>
  <si>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</si>
  <si>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</si>
  <si>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</si>
  <si>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</si>
  <si>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</si>
  <si>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</si>
  <si>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</si>
  <si>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</si>
  <si>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</si>
  <si>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</si>
  <si>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</si>
  <si>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</si>
  <si>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</si>
  <si>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</si>
  <si>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</si>
  <si>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</si>
  <si>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</si>
  <si>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</si>
  <si>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</si>
  <si>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</si>
  <si>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</si>
  <si>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</si>
  <si>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</si>
  <si>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</si>
  <si>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</si>
  <si>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</si>
  <si>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</si>
  <si>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</si>
  <si>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</si>
  <si>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</si>
  <si>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</si>
  <si>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</si>
  <si>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</si>
  <si>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</si>
  <si>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</si>
  <si>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</si>
  <si>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</si>
  <si>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</si>
  <si>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</si>
  <si>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</si>
  <si>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</si>
  <si>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</si>
  <si>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</si>
  <si>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</si>
  <si>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</si>
  <si>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</si>
  <si>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</si>
  <si>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</si>
  <si>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</si>
  <si>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</si>
  <si>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</si>
  <si>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</si>
  <si>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</si>
  <si>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</si>
  <si>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</si>
  <si>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</si>
  <si>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</si>
  <si>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</si>
  <si>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</si>
  <si>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</si>
  <si>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</si>
  <si>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</si>
  <si>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</si>
  <si>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</si>
  <si>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</si>
  <si>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</si>
  <si>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</si>
  <si>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</si>
  <si>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</si>
  <si>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</si>
  <si>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</si>
  <si>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</si>
  <si>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</si>
  <si>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</si>
  <si>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</si>
  <si>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</si>
  <si>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</si>
  <si>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</si>
  <si>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</si>
  <si>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</si>
  <si>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</si>
  <si>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</si>
  <si>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</si>
  <si>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</si>
  <si>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</si>
  <si>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</si>
  <si>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</si>
  <si>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</si>
  <si>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</si>
  <si>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</si>
  <si>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</si>
  <si>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</si>
  <si>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</si>
  <si>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</si>
  <si>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</si>
  <si>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</si>
  <si>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</si>
  <si>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</si>
  <si>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</si>
  <si>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</si>
  <si>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</si>
  <si>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</si>
  <si>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</si>
  <si>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</si>
  <si>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</si>
  <si>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</si>
  <si>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</si>
  <si>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</si>
  <si>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</si>
  <si>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</si>
  <si>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</si>
  <si>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</si>
  <si>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</si>
  <si>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</si>
  <si>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</si>
  <si>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</si>
  <si>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</si>
  <si>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</si>
  <si>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</si>
  <si>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</si>
  <si>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</si>
  <si>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</si>
  <si>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</si>
  <si>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</si>
  <si>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</si>
  <si>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</si>
  <si>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</si>
  <si>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</si>
  <si>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</si>
  <si>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</si>
  <si>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</si>
  <si>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</si>
  <si>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</si>
  <si>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</si>
  <si>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</si>
  <si>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</si>
  <si>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</si>
  <si>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</si>
  <si>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</si>
  <si>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</si>
  <si>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</si>
  <si>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</si>
  <si>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</si>
  <si>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</si>
  <si>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</si>
  <si>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</si>
  <si>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</si>
  <si>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</si>
  <si>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</si>
  <si>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</si>
  <si>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</si>
  <si>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</si>
  <si>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</si>
  <si>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</si>
  <si>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</si>
  <si>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</si>
  <si>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</si>
  <si>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</si>
  <si>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</si>
  <si>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</si>
  <si>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</si>
  <si>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</si>
  <si>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</si>
  <si>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</si>
  <si>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</si>
  <si>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</si>
  <si>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</si>
  <si>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</si>
  <si>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</si>
  <si>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</si>
  <si>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</si>
  <si>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</si>
  <si>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</si>
  <si>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</si>
  <si>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</si>
  <si>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</si>
  <si>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</si>
  <si>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</si>
  <si>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</si>
  <si>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</si>
  <si>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</si>
  <si>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</si>
  <si>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</si>
  <si>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</si>
  <si>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</si>
  <si>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</si>
  <si>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</si>
  <si>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</si>
  <si>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</si>
  <si>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</si>
  <si>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</si>
  <si>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</si>
  <si>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</si>
  <si>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</si>
  <si>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</si>
  <si>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</si>
  <si>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</si>
  <si>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</si>
  <si>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</si>
  <si>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</si>
  <si>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</si>
  <si>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</si>
  <si>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</si>
  <si>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</si>
  <si>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</si>
  <si>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</si>
  <si>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</si>
  <si>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</si>
  <si>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</si>
  <si>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</si>
  <si>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</si>
  <si>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</si>
  <si>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</si>
  <si>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</si>
  <si>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</si>
  <si>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</si>
  <si>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</si>
  <si>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</si>
  <si>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</si>
  <si>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</si>
  <si>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</si>
  <si>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</si>
  <si>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</si>
  <si>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</si>
  <si>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</si>
  <si>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</si>
  <si>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</si>
  <si>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</si>
  <si>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</si>
  <si>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</si>
  <si>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</si>
  <si>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</si>
  <si>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</si>
  <si>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</si>
  <si>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</si>
  <si>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</si>
  <si>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</si>
  <si>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</si>
  <si>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</si>
  <si>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</si>
  <si>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</si>
  <si>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</si>
  <si>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</si>
  <si>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</si>
  <si>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</si>
  <si>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</si>
  <si>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</si>
  <si>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</si>
  <si>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</si>
  <si>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</si>
  <si>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</si>
  <si>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</si>
  <si>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</si>
  <si>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</si>
  <si>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</si>
  <si>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</si>
  <si>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</si>
  <si>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</si>
  <si>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</si>
  <si>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</si>
  <si>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</si>
  <si>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</si>
  <si>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</si>
  <si>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</si>
  <si>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</si>
  <si>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</si>
  <si>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</si>
  <si>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</si>
  <si>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</si>
  <si>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</si>
  <si>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</si>
  <si>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</si>
  <si>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</si>
  <si>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</si>
  <si>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</si>
  <si>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</si>
  <si>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</si>
  <si>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</si>
  <si>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</si>
  <si>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</si>
  <si>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</si>
  <si>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</si>
  <si>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</si>
  <si>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</si>
  <si>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</si>
  <si>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</si>
  <si>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</si>
  <si>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</si>
  <si>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</si>
  <si>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</si>
  <si>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</si>
  <si>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</si>
  <si>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</si>
  <si>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</si>
  <si>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</si>
  <si>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</si>
  <si>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</si>
  <si>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</si>
  <si>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</si>
  <si>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</si>
  <si>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</si>
  <si>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</si>
  <si>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</si>
  <si>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</si>
  <si>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</si>
  <si>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</si>
  <si>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</si>
  <si>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</si>
  <si>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</si>
  <si>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</si>
  <si>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</si>
  <si>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</si>
  <si>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</si>
  <si>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</si>
  <si>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</si>
  <si>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</si>
  <si>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</si>
  <si>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</si>
  <si>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</si>
  <si>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</si>
  <si>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</si>
  <si>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</si>
  <si>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</si>
  <si>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</si>
  <si>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</si>
  <si>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</si>
  <si>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</si>
  <si>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</si>
  <si>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</si>
  <si>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</si>
  <si>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</si>
  <si>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</si>
  <si>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</si>
  <si>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</si>
  <si>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</si>
  <si>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</si>
  <si>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</si>
  <si>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</si>
  <si>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</si>
  <si>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</si>
  <si>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</si>
  <si>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</si>
  <si>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</si>
  <si>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</si>
  <si>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</si>
  <si>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</si>
  <si>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</si>
  <si>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</si>
  <si>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</si>
  <si>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</si>
  <si>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</si>
  <si>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</si>
  <si>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</si>
  <si>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</si>
  <si>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</si>
  <si>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</si>
  <si>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</si>
  <si>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</si>
  <si>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</si>
  <si>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</si>
  <si>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</si>
  <si>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</si>
  <si>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</si>
  <si>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</si>
  <si>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</si>
  <si>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</si>
  <si>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</si>
  <si>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</si>
  <si>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</si>
  <si>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</si>
  <si>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</si>
  <si>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</si>
  <si>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</si>
  <si>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</si>
  <si>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</si>
  <si>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</si>
  <si>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</si>
  <si>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</si>
  <si>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</si>
  <si>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</si>
  <si>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</si>
  <si>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</si>
  <si>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</si>
  <si>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</si>
  <si>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</si>
  <si>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</si>
  <si>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</si>
  <si>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</si>
  <si>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</si>
  <si>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</si>
  <si>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</si>
  <si>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</si>
  <si>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</si>
  <si>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</si>
  <si>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</si>
  <si>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</si>
  <si>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</si>
  <si>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</si>
  <si>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</si>
  <si>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</si>
  <si>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</si>
  <si>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</si>
  <si>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</si>
  <si>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</si>
  <si>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</si>
  <si>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</si>
  <si>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</si>
  <si>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</si>
  <si>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</si>
  <si>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</si>
  <si>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</si>
  <si>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</si>
  <si>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</si>
  <si>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</si>
  <si>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</si>
  <si>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</si>
  <si>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</si>
  <si>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</si>
  <si>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</si>
  <si>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</si>
  <si>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</si>
  <si>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</si>
  <si>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</si>
  <si>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</si>
  <si>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</si>
  <si>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</si>
  <si>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</si>
  <si>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</si>
  <si>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</si>
  <si>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</si>
  <si>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</si>
  <si>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</si>
  <si>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</si>
  <si>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</si>
  <si>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</si>
  <si>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</si>
  <si>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</si>
  <si>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</si>
  <si>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</si>
  <si>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</si>
  <si>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</si>
  <si>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</si>
  <si>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</si>
  <si>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</si>
  <si>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</si>
  <si>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</si>
  <si>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</si>
  <si>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</si>
  <si>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</si>
  <si>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</si>
  <si>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</si>
  <si>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</si>
  <si>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</si>
  <si>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</si>
  <si>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</si>
  <si>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</si>
  <si>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</si>
  <si>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</si>
  <si>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</si>
  <si>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</si>
  <si>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</si>
  <si>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</si>
  <si>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</si>
  <si>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</si>
  <si>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</si>
  <si>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</si>
  <si>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</si>
  <si>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</si>
  <si>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</si>
  <si>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</si>
  <si>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</si>
  <si>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</si>
  <si>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</si>
  <si>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</si>
  <si>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</si>
  <si>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</si>
  <si>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</si>
  <si>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</si>
  <si>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</si>
  <si>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</si>
  <si>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</si>
  <si>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</si>
  <si>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</si>
  <si>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</si>
  <si>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</si>
  <si>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</si>
  <si>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</si>
  <si>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</si>
  <si>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</si>
  <si>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</si>
  <si>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</si>
  <si>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</si>
  <si>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</si>
  <si>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</si>
  <si>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</si>
  <si>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</si>
  <si>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</si>
  <si>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</si>
  <si>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</si>
  <si>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</si>
  <si>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</si>
  <si>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</si>
  <si>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</si>
  <si>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</si>
  <si>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</si>
  <si>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</si>
  <si>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</si>
  <si>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</si>
  <si>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</si>
  <si>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</si>
  <si>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</si>
  <si>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</si>
  <si>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</si>
  <si>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</si>
  <si>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</si>
  <si>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</si>
  <si>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</si>
  <si>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</si>
  <si>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</si>
  <si>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</si>
  <si>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</si>
  <si>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</si>
  <si>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</si>
  <si>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</si>
  <si>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</si>
  <si>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</si>
  <si>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</si>
  <si>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</si>
  <si>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</si>
  <si>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</si>
  <si>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</si>
  <si>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</si>
  <si>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</si>
  <si>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</si>
  <si>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</si>
  <si>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</si>
  <si>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</si>
  <si>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</si>
  <si>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</si>
  <si>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</si>
  <si>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</si>
  <si>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</si>
  <si>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</si>
  <si>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</si>
  <si>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</si>
  <si>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</si>
  <si>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</si>
  <si>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</si>
  <si>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</si>
  <si>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</si>
  <si>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</si>
  <si>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</si>
  <si>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</si>
  <si>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</si>
  <si>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</si>
  <si>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</si>
  <si>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</si>
  <si>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</si>
  <si>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</si>
  <si>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</si>
  <si>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</si>
  <si>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</si>
  <si>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</si>
  <si>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</si>
  <si>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</si>
  <si>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</si>
  <si>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</si>
  <si>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</si>
  <si>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</si>
  <si>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</si>
  <si>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</si>
  <si>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</si>
  <si>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</si>
  <si>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</si>
  <si>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</si>
  <si>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</si>
  <si>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</si>
  <si>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</si>
  <si>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</si>
  <si>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</si>
  <si>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</si>
  <si>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</si>
  <si>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</si>
  <si>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</si>
  <si>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</si>
  <si>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</si>
  <si>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</si>
  <si>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</si>
  <si>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</si>
  <si>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</si>
  <si>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</si>
  <si>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</si>
  <si>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</si>
  <si>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</si>
  <si>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</si>
  <si>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</si>
  <si>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</si>
  <si>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</si>
  <si>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</si>
  <si>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</si>
  <si>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</si>
  <si>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</si>
  <si>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</si>
  <si>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</si>
  <si>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</si>
  <si>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</si>
  <si>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</si>
  <si>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</si>
  <si>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</si>
  <si>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</si>
  <si>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</si>
  <si>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</si>
  <si>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</si>
  <si>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</si>
  <si>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</si>
  <si>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</si>
  <si>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</si>
  <si>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</si>
  <si>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</si>
  <si>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</si>
  <si>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</si>
  <si>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</si>
  <si>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</si>
  <si>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</si>
  <si>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</si>
  <si>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</si>
  <si>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</si>
  <si>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</si>
  <si>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</si>
  <si>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</si>
  <si>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</si>
  <si>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</si>
  <si>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</si>
  <si>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</si>
  <si>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</si>
  <si>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</si>
  <si>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</si>
  <si>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</si>
  <si>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</si>
  <si>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</si>
  <si>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</si>
  <si>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</si>
  <si>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</si>
  <si>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</si>
  <si>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</si>
  <si>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</si>
  <si>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</si>
  <si>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</si>
  <si>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</si>
  <si>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</si>
  <si>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</si>
  <si>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</si>
  <si>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</si>
  <si>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</si>
  <si>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</si>
  <si>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</si>
  <si>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</si>
  <si>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</si>
  <si>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</si>
  <si>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</si>
  <si>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</si>
  <si>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</si>
  <si>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</si>
  <si>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</si>
  <si>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</si>
  <si>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</si>
  <si>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</si>
  <si>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</si>
  <si>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</si>
  <si>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</si>
  <si>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</si>
  <si>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</si>
  <si>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</si>
  <si>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</si>
  <si>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</si>
  <si>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</si>
  <si>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</si>
  <si>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</si>
  <si>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</si>
  <si>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</si>
  <si>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</si>
  <si>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</si>
  <si>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</si>
  <si>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</si>
  <si>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</si>
  <si>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</si>
  <si>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</si>
  <si>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</si>
  <si>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</si>
  <si>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</si>
  <si>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</si>
  <si>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</si>
  <si>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</si>
  <si>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</si>
  <si>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</si>
  <si>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</si>
  <si>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</si>
  <si>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</si>
  <si>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</si>
  <si>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</si>
  <si>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</si>
  <si>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</si>
  <si>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</si>
  <si>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</si>
  <si>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</si>
  <si>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</si>
  <si>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</si>
  <si>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</si>
  <si>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</si>
  <si>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</si>
  <si>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</si>
  <si>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</si>
  <si>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</si>
  <si>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</si>
  <si>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</si>
  <si>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</si>
  <si>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</si>
  <si>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</si>
  <si>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</si>
  <si>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</si>
  <si>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</si>
  <si>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</si>
  <si>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</si>
  <si>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</si>
  <si>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</si>
  <si>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</si>
  <si>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</si>
  <si>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</si>
  <si>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</si>
  <si>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</si>
  <si>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</si>
  <si>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</si>
  <si>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</si>
  <si>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</si>
  <si>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</si>
  <si>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</si>
  <si>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</si>
  <si>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</si>
  <si>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</si>
  <si>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</si>
  <si>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</si>
  <si>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</si>
  <si>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</si>
  <si>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</si>
  <si>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</si>
  <si>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</si>
  <si>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</si>
  <si>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</si>
  <si>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</si>
  <si>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</si>
  <si>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</si>
  <si>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</si>
  <si>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</si>
  <si>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</si>
  <si>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</si>
  <si>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</si>
  <si>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</si>
  <si>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</si>
  <si>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</si>
  <si>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</si>
  <si>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</si>
  <si>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</si>
  <si>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</si>
  <si>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</si>
  <si>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</si>
  <si>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</si>
  <si>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</si>
  <si>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</si>
  <si>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</si>
  <si>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</si>
  <si>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</si>
  <si>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</si>
  <si>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</si>
  <si>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</si>
  <si>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</si>
  <si>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</si>
  <si>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</si>
  <si>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</si>
  <si>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</si>
  <si>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</si>
  <si>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</si>
  <si>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</si>
  <si>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</si>
  <si>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</si>
  <si>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</si>
  <si>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</si>
  <si>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</si>
  <si>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</si>
  <si>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</si>
  <si>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</si>
  <si>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</si>
  <si>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</si>
  <si>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</si>
  <si>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</si>
  <si>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</si>
  <si>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</si>
  <si>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</si>
  <si>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</si>
  <si>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</si>
  <si>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</si>
  <si>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</si>
  <si>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</si>
  <si>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</si>
  <si>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</si>
  <si>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</si>
  <si>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</si>
  <si>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</si>
  <si>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</si>
  <si>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</si>
  <si>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</si>
  <si>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</si>
  <si>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</si>
  <si>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</si>
  <si>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</si>
  <si>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</si>
  <si>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</si>
  <si>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</si>
  <si>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</si>
  <si>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</si>
  <si>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</si>
  <si>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</si>
  <si>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</si>
  <si>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</si>
  <si>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</si>
  <si>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</si>
  <si>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</si>
  <si>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</si>
  <si>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</si>
  <si>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</si>
  <si>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</si>
  <si>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</si>
  <si>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</si>
  <si>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</si>
  <si>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</si>
  <si>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</si>
  <si>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</si>
  <si>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</si>
  <si>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</si>
  <si>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</si>
  <si>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</si>
  <si>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</si>
  <si>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</si>
  <si>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</si>
  <si>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</si>
  <si>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</si>
  <si>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</si>
  <si>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</si>
  <si>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</si>
  <si>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</si>
  <si>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</si>
  <si>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</si>
  <si>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</si>
  <si>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</si>
  <si>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</si>
  <si>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</si>
  <si>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</si>
  <si>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</si>
  <si>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</si>
  <si>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</si>
  <si>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</si>
  <si>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</si>
  <si>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</si>
  <si>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</si>
  <si>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</si>
  <si>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</si>
  <si>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</si>
  <si>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</si>
  <si>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</si>
  <si>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</si>
  <si>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</si>
  <si>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</si>
  <si>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</si>
  <si>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</si>
  <si>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</si>
  <si>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</si>
  <si>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</si>
  <si>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</si>
  <si>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</si>
  <si>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</si>
  <si>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</si>
  <si>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</si>
  <si>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</si>
  <si>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</si>
  <si>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</si>
  <si>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</si>
  <si>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</si>
  <si>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</si>
  <si>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</si>
  <si>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</si>
  <si>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</si>
  <si>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</si>
  <si>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</si>
  <si>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</si>
  <si>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</si>
  <si>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</si>
  <si>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</si>
  <si>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</si>
  <si>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</si>
  <si>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</si>
  <si>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</si>
  <si>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</si>
  <si>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</si>
  <si>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</si>
  <si>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</si>
  <si>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</si>
  <si>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</si>
  <si>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</si>
  <si>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</si>
  <si>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</si>
  <si>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</si>
  <si>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</si>
  <si>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</si>
  <si>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</si>
  <si>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</si>
  <si>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</si>
  <si>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</si>
  <si>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</si>
  <si>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</si>
  <si>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</si>
  <si>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</si>
  <si>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</si>
  <si>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</si>
  <si>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</si>
  <si>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</si>
  <si>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</si>
  <si>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</si>
  <si>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</si>
  <si>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</si>
  <si>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</si>
  <si>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</si>
  <si>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</si>
  <si>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</si>
  <si>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</si>
  <si>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</si>
  <si>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</si>
  <si>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</si>
  <si>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</si>
  <si>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</si>
  <si>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</si>
  <si>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</si>
  <si>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</si>
  <si>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</si>
  <si>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</si>
  <si>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</si>
  <si>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</si>
  <si>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</si>
  <si>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</si>
  <si>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</si>
  <si>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</si>
  <si>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</si>
  <si>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</si>
  <si>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</si>
  <si>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</si>
  <si>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</si>
  <si>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</si>
  <si>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</si>
  <si>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</si>
  <si>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</si>
  <si>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</si>
  <si>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</si>
  <si>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</si>
  <si>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</si>
  <si>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</si>
  <si>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</si>
  <si>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</si>
  <si>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</si>
  <si>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</si>
  <si>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</si>
  <si>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</si>
  <si>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</si>
  <si>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</si>
  <si>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</si>
  <si>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</si>
  <si>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</si>
  <si>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</si>
  <si>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</si>
  <si>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</si>
  <si>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</si>
  <si>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</si>
  <si>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</si>
  <si>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</si>
  <si>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</si>
  <si>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</si>
  <si>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</si>
  <si>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</si>
  <si>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</si>
  <si>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</si>
  <si>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</si>
  <si>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</si>
  <si>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</si>
  <si>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</si>
  <si>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</si>
  <si>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</si>
  <si>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</si>
  <si>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</si>
  <si>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</si>
  <si>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</si>
  <si>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</si>
  <si>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</si>
  <si>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</si>
  <si>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</si>
  <si>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</si>
  <si>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</si>
  <si>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</si>
  <si>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</si>
  <si>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</si>
  <si>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</si>
  <si>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</si>
  <si>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</si>
  <si>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</si>
  <si>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</si>
  <si>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</si>
  <si>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</si>
  <si>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</si>
  <si>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</si>
  <si>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</si>
  <si>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</si>
  <si>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</si>
  <si>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</si>
  <si>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</si>
  <si>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</si>
  <si>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</si>
  <si>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</si>
  <si>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</si>
  <si>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</si>
  <si>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</si>
  <si>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</si>
  <si>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</si>
  <si>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</si>
  <si>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</si>
  <si>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</si>
  <si>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</si>
  <si>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</si>
  <si>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</si>
  <si>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</si>
  <si>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</si>
  <si>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</si>
  <si>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</si>
  <si>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</si>
  <si>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</si>
  <si>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</si>
  <si>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</si>
  <si>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</si>
  <si>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</si>
  <si>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</si>
  <si>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</si>
  <si>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</si>
  <si>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</si>
  <si>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</si>
  <si>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</si>
  <si>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</si>
  <si>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</si>
  <si>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</si>
  <si>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</si>
  <si>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</si>
  <si>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</si>
  <si>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</si>
  <si>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</si>
  <si>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</si>
  <si>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</si>
  <si>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</si>
  <si>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</si>
  <si>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</si>
  <si>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</si>
  <si>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</si>
  <si>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</si>
  <si>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</si>
  <si>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</si>
  <si>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</si>
  <si>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</si>
  <si>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</si>
  <si>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</si>
  <si>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</si>
  <si>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</si>
  <si>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</si>
  <si>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</si>
  <si>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</si>
  <si>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</si>
  <si>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</si>
  <si>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</si>
  <si>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</si>
  <si>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</si>
  <si>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</si>
  <si>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</si>
  <si>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</si>
  <si>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</si>
  <si>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</si>
  <si>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</si>
  <si>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</si>
  <si>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</si>
  <si>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</si>
  <si>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</si>
  <si>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</si>
  <si>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</si>
  <si>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</si>
  <si>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</si>
  <si>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</si>
  <si>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</si>
  <si>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</si>
  <si>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</si>
  <si>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</si>
  <si>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</si>
  <si>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</si>
  <si>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</si>
  <si>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</si>
  <si>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</si>
  <si>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</si>
  <si>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</si>
  <si>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</si>
  <si>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</si>
  <si>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</si>
  <si>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</si>
  <si>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</si>
  <si>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</si>
  <si>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</si>
  <si>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</si>
  <si>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</si>
  <si>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</si>
  <si>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</si>
  <si>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</si>
  <si>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</si>
  <si>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</si>
  <si>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</si>
  <si>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</si>
  <si>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</si>
  <si>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</si>
  <si>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</si>
  <si>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</si>
  <si>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</si>
  <si>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</si>
  <si>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</si>
  <si>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</si>
  <si>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</si>
  <si>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</si>
  <si>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</si>
  <si>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</si>
  <si>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</si>
  <si>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</si>
  <si>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</si>
  <si>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</si>
  <si>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</si>
  <si>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</si>
  <si>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</si>
  <si>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</si>
  <si>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</si>
  <si>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</si>
  <si>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</si>
  <si>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</si>
  <si>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</si>
  <si>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</si>
  <si>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</si>
  <si>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</si>
  <si>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</si>
  <si>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</si>
  <si>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</si>
  <si>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</si>
  <si>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</si>
  <si>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</si>
  <si>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</si>
  <si>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</si>
  <si>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</si>
  <si>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</si>
  <si>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</si>
  <si>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</si>
  <si>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</si>
  <si>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</si>
  <si>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</si>
  <si>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</si>
  <si>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</si>
  <si>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</si>
  <si>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</si>
  <si>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</si>
  <si>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</si>
  <si>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</si>
  <si>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</si>
  <si>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</si>
  <si>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</si>
  <si>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</si>
  <si>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</si>
  <si>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</si>
  <si>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</si>
  <si>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</si>
  <si>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</si>
  <si>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</si>
  <si>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</si>
  <si>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</si>
  <si>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</si>
  <si>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</si>
  <si>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</si>
  <si>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</si>
  <si>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</si>
  <si>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</si>
  <si>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</si>
  <si>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</si>
  <si>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</si>
  <si>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</si>
  <si>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</si>
  <si>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</si>
  <si>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</si>
  <si>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</si>
  <si>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</si>
  <si>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</si>
  <si>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</si>
  <si>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</si>
  <si>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</si>
  <si>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</si>
  <si>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</si>
  <si>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</si>
  <si>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</si>
  <si>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</si>
  <si>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</si>
  <si>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</si>
  <si>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</si>
  <si>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</si>
  <si>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</si>
  <si>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</si>
  <si>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</si>
  <si>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</si>
  <si>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</si>
  <si>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</si>
  <si>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</si>
  <si>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</si>
  <si>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</si>
  <si>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</si>
  <si>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</si>
  <si>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</si>
  <si>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</si>
  <si>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</si>
  <si>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</si>
  <si>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</si>
  <si>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</si>
  <si>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</si>
  <si>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</si>
  <si>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</si>
  <si>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</si>
  <si>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</si>
  <si>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</si>
  <si>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</si>
  <si>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</si>
  <si>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</si>
  <si>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</si>
  <si>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</si>
  <si>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</si>
  <si>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</si>
  <si>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</si>
  <si>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</si>
  <si>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</si>
  <si>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</si>
  <si>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</si>
  <si>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</si>
  <si>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</si>
  <si>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</si>
  <si>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</si>
  <si>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</si>
  <si>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</si>
  <si>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</si>
  <si>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</si>
  <si>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</si>
  <si>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</si>
  <si>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</si>
  <si>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</si>
  <si>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</si>
  <si>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</si>
  <si>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</si>
  <si>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</si>
  <si>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</si>
  <si>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</si>
  <si>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</si>
  <si>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</si>
  <si>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</si>
  <si>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</si>
  <si>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</si>
  <si>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</si>
  <si>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</si>
  <si>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</si>
  <si>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</si>
  <si>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</si>
  <si>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</si>
  <si>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</si>
  <si>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</si>
  <si>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</si>
  <si>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</si>
  <si>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</si>
  <si>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</si>
  <si>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</si>
  <si>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</si>
  <si>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</si>
  <si>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</si>
  <si>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</si>
  <si>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</si>
  <si>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</si>
  <si>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</si>
  <si>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</si>
  <si>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</si>
  <si>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</si>
  <si>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</si>
  <si>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</si>
  <si>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</si>
  <si>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</si>
  <si>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</si>
  <si>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</si>
  <si>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</si>
  <si>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</si>
  <si>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</si>
  <si>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</si>
  <si>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</si>
  <si>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</si>
  <si>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</si>
  <si>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</si>
  <si>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</si>
  <si>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</si>
  <si>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</si>
  <si>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</si>
  <si>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</si>
  <si>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</si>
  <si>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</si>
  <si>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</si>
  <si>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</si>
  <si>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</si>
  <si>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</si>
  <si>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</si>
  <si>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</si>
  <si>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</si>
  <si>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</si>
  <si>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</si>
  <si>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</si>
  <si>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</si>
  <si>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</si>
  <si>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</si>
  <si>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</si>
  <si>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</si>
  <si>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</si>
  <si>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</si>
  <si>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</si>
  <si>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</si>
  <si>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</si>
  <si>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</si>
  <si>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</si>
  <si>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</si>
  <si>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</si>
  <si>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</si>
  <si>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</si>
  <si>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</si>
  <si>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</si>
  <si>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</si>
  <si>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</si>
  <si>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</si>
  <si>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</si>
  <si>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</si>
  <si>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</si>
  <si>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</si>
  <si>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</si>
  <si>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</si>
  <si>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</si>
  <si>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</si>
  <si>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</si>
  <si>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</si>
  <si>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</si>
  <si>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</si>
  <si>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</si>
  <si>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</si>
  <si>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</si>
  <si>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</si>
  <si>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</si>
  <si>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</si>
  <si>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</si>
  <si>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</si>
  <si>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</si>
  <si>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</si>
  <si>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</si>
  <si>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</si>
  <si>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</si>
  <si>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</si>
  <si>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</si>
  <si>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</si>
  <si>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</si>
  <si>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</si>
  <si>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</si>
  <si>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</si>
  <si>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</si>
  <si>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</si>
  <si>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</si>
  <si>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</si>
  <si>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</si>
  <si>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</si>
  <si>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</si>
  <si>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</si>
  <si>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</si>
  <si>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</si>
  <si>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</si>
  <si>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</si>
  <si>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</si>
  <si>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</si>
  <si>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</si>
  <si>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</si>
  <si>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</si>
  <si>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</si>
  <si>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</si>
  <si>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</si>
  <si>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</si>
  <si>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</si>
  <si>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</si>
  <si>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</si>
  <si>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</si>
  <si>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</si>
  <si>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</si>
  <si>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</si>
  <si>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</si>
  <si>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</si>
  <si>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</si>
  <si>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</si>
  <si>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</si>
  <si>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</si>
  <si>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</si>
  <si>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</si>
  <si>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</si>
  <si>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</si>
  <si>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</si>
  <si>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</si>
  <si>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</si>
  <si>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</si>
  <si>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</si>
  <si>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</si>
  <si>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</si>
  <si>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</si>
  <si>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</si>
  <si>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</si>
  <si>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</si>
  <si>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</si>
  <si>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</si>
  <si>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</si>
  <si>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</si>
  <si>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</si>
  <si>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</si>
  <si>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</si>
  <si>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</si>
  <si>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</si>
  <si>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</si>
  <si>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</si>
  <si>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</si>
  <si>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</si>
  <si>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</si>
  <si>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</si>
  <si>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</si>
  <si>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</si>
  <si>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</si>
  <si>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</si>
  <si>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</si>
  <si>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</si>
  <si>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</si>
  <si>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</si>
  <si>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</si>
  <si>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</si>
  <si>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</si>
  <si>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</si>
  <si>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</si>
  <si>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</si>
  <si>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</si>
  <si>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</si>
  <si>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</si>
  <si>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</si>
  <si>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</si>
  <si>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</si>
  <si>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</si>
  <si>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</si>
  <si>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</si>
  <si>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</si>
  <si>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</si>
  <si>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</si>
  <si>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</si>
  <si>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</si>
  <si>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</si>
  <si>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</si>
  <si>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</si>
  <si>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</si>
  <si>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</si>
  <si>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</si>
  <si>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</si>
  <si>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</si>
  <si>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</si>
  <si>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</si>
  <si>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</si>
  <si>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</si>
  <si>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</si>
  <si>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</si>
  <si>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</si>
  <si>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</si>
  <si>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</si>
  <si>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</si>
  <si>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</si>
  <si>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</si>
  <si>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</si>
  <si>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</si>
  <si>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</si>
  <si>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</si>
  <si>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</si>
  <si>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</si>
  <si>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</si>
  <si>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</si>
  <si>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</si>
  <si>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</si>
  <si>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</si>
  <si>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</si>
  <si>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</si>
  <si>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</si>
  <si>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</si>
  <si>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</si>
  <si>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</si>
  <si>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</si>
  <si>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</si>
  <si>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</si>
  <si>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</si>
  <si>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</si>
  <si>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</si>
  <si>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</si>
  <si>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</si>
  <si>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</si>
  <si>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</si>
  <si>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</si>
  <si>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</si>
  <si>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</si>
  <si>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</si>
  <si>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</si>
  <si>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</si>
  <si>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</si>
  <si>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</si>
  <si>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</si>
  <si>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</si>
  <si>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</si>
  <si>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</si>
  <si>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</si>
  <si>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</si>
  <si>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</si>
  <si>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</si>
  <si>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</si>
  <si>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</si>
  <si>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</si>
  <si>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</si>
  <si>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</si>
  <si>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</si>
  <si>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</si>
  <si>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</si>
  <si>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</si>
  <si>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</si>
  <si>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</si>
  <si>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</si>
  <si>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</si>
  <si>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</si>
  <si>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</si>
  <si>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</si>
  <si>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</si>
  <si>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</si>
  <si>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</si>
  <si>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</si>
  <si>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</si>
  <si>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</si>
  <si>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</si>
  <si>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</si>
  <si>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</si>
  <si>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</si>
  <si>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</si>
  <si>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</si>
  <si>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</si>
  <si>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</si>
  <si>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</si>
  <si>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</si>
  <si>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</si>
  <si>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</si>
  <si>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</si>
  <si>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</si>
  <si>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</si>
  <si>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</si>
  <si>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</si>
  <si>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</si>
  <si>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</si>
  <si>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</si>
  <si>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</si>
  <si>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</si>
  <si>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</si>
  <si>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</si>
  <si>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</si>
  <si>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</si>
  <si>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</si>
  <si>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</si>
  <si>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</si>
  <si>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</si>
  <si>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</si>
  <si>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</si>
  <si>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</si>
  <si>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</si>
  <si>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</si>
  <si>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</si>
  <si>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</si>
  <si>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</si>
  <si>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</si>
  <si>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</si>
  <si>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</si>
  <si>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</si>
  <si>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</si>
  <si>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</si>
  <si>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</si>
  <si>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</si>
  <si>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</si>
  <si>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</si>
  <si>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</si>
  <si>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</si>
  <si>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</si>
  <si>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</si>
  <si>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</si>
  <si>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</si>
  <si>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</si>
  <si>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</si>
  <si>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</si>
  <si>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</si>
  <si>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</si>
  <si>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</si>
  <si>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</si>
  <si>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</si>
  <si>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</si>
  <si>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</si>
  <si>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</si>
  <si>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</si>
  <si>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</si>
  <si>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</si>
  <si>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</si>
  <si>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</si>
  <si>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</si>
  <si>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</si>
  <si>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</si>
  <si>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</si>
  <si>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</si>
  <si>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</si>
  <si>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</si>
  <si>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</si>
  <si>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</si>
  <si>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</si>
  <si>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</si>
  <si>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</si>
  <si>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</si>
  <si>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</si>
  <si>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</si>
  <si>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</si>
  <si>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</si>
  <si>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</si>
  <si>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</si>
  <si>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</si>
  <si>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</si>
  <si>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</si>
  <si>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</si>
  <si>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</si>
  <si>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</si>
  <si>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</si>
  <si>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</si>
  <si>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</si>
  <si>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</si>
  <si>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</si>
  <si>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</si>
  <si>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</si>
  <si>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</si>
  <si>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</si>
  <si>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</si>
  <si>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</si>
  <si>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</si>
  <si>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</si>
  <si>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</si>
  <si>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</si>
  <si>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</si>
  <si>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</si>
  <si>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</si>
  <si>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</si>
  <si>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</si>
  <si>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</si>
  <si>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</si>
  <si>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</si>
  <si>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</si>
  <si>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</si>
  <si>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</si>
  <si>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</si>
  <si>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</si>
  <si>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</si>
  <si>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</si>
  <si>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</si>
  <si>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</si>
  <si>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</si>
  <si>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</si>
  <si>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</si>
  <si>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</si>
  <si>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</si>
  <si>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</si>
  <si>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</si>
  <si>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</si>
  <si>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</si>
  <si>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</si>
  <si>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</si>
  <si>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</si>
  <si>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</si>
  <si>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</si>
  <si>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</si>
  <si>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</si>
  <si>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</si>
  <si>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</si>
  <si>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</si>
  <si>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</si>
  <si>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</si>
  <si>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</si>
  <si>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</si>
  <si>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</si>
  <si>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</si>
  <si>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</si>
  <si>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</si>
  <si>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</si>
  <si>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</si>
  <si>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</si>
  <si>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</si>
  <si>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</si>
  <si>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</si>
  <si>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</si>
  <si>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</si>
  <si>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</si>
  <si>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</si>
  <si>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</si>
  <si>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</si>
  <si>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</si>
  <si>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</si>
  <si>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</si>
  <si>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</si>
  <si>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</si>
  <si>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</si>
  <si>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</si>
  <si>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</si>
  <si>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</si>
  <si>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</si>
  <si>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</si>
  <si>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</si>
  <si>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</si>
  <si>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</si>
  <si>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</si>
  <si>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</si>
  <si>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</si>
  <si>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</si>
  <si>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</si>
  <si>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</si>
  <si>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</si>
  <si>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</si>
  <si>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</si>
  <si>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</si>
  <si>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</si>
  <si>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</si>
  <si>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</si>
  <si>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</si>
  <si>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</si>
  <si>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</si>
  <si>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</si>
  <si>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</si>
  <si>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</si>
  <si>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</si>
  <si>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</si>
  <si>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</si>
  <si>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</si>
  <si>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</si>
  <si>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</si>
  <si>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</si>
  <si>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</si>
  <si>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</si>
  <si>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</si>
  <si>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</si>
  <si>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</si>
  <si>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</si>
  <si>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</si>
  <si>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</si>
  <si>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</si>
  <si>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</si>
  <si>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</si>
  <si>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</si>
  <si>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</si>
  <si>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</si>
  <si>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</si>
  <si>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</si>
  <si>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</si>
  <si>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</si>
  <si>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</si>
  <si>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</si>
  <si>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</si>
  <si>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</si>
  <si>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</si>
  <si>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</si>
  <si>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</si>
  <si>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</si>
  <si>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</si>
  <si>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</si>
  <si>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</si>
  <si>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</si>
  <si>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</si>
  <si>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</si>
  <si>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</si>
  <si>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</si>
  <si>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</si>
  <si>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</si>
  <si>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</si>
  <si>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</si>
  <si>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</si>
  <si>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</si>
  <si>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</si>
  <si>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</si>
  <si>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</si>
  <si>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</si>
  <si>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</si>
  <si>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</si>
  <si>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</si>
  <si>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</si>
  <si>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</si>
  <si>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</si>
  <si>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</si>
  <si>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</si>
  <si>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</si>
  <si>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</si>
  <si>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</si>
  <si>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</si>
  <si>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</si>
  <si>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</si>
  <si>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</si>
  <si>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</si>
  <si>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</si>
  <si>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</si>
  <si>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</si>
  <si>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</si>
  <si>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</si>
  <si>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</si>
  <si>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</si>
  <si>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</si>
  <si>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</si>
  <si>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</si>
  <si>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</si>
  <si>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</si>
  <si>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</si>
  <si>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</si>
  <si>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</si>
  <si>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</si>
  <si>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</si>
  <si>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</si>
  <si>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</si>
  <si>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</si>
  <si>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</si>
  <si>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</si>
  <si>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</si>
  <si>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</si>
  <si>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</si>
  <si>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</si>
  <si>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</si>
  <si>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</si>
  <si>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</si>
  <si>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</si>
  <si>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</si>
  <si>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</si>
  <si>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</si>
  <si>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</si>
  <si>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</si>
  <si>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</si>
  <si>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</si>
  <si>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</si>
  <si>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</si>
  <si>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</si>
  <si>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</si>
  <si>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</si>
  <si>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</si>
  <si>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</si>
  <si>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</si>
  <si>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</si>
  <si>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</si>
  <si>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</si>
  <si>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</si>
  <si>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</si>
  <si>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</si>
  <si>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</si>
  <si>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</si>
  <si>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</si>
  <si>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</si>
  <si>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</si>
  <si>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</si>
  <si>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</si>
  <si>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</si>
  <si>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</si>
  <si>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</si>
  <si>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</si>
  <si>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</si>
  <si>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</si>
  <si>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</si>
  <si>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</si>
  <si>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</si>
  <si>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</si>
  <si>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</si>
  <si>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</si>
  <si>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</si>
  <si>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</si>
  <si>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</si>
  <si>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</si>
  <si>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</si>
  <si>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</si>
  <si>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</si>
  <si>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</si>
  <si>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</si>
  <si>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</si>
  <si>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</si>
  <si>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</si>
  <si>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</si>
  <si>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</si>
  <si>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</si>
  <si>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</si>
  <si>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</si>
  <si>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</si>
  <si>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</si>
  <si>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</si>
  <si>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</si>
  <si>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</si>
  <si>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</si>
  <si>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</si>
  <si>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</si>
  <si>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</si>
  <si>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</si>
  <si>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</si>
  <si>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</si>
  <si>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</si>
  <si>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</si>
  <si>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</si>
  <si>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</si>
  <si>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</si>
  <si>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</si>
  <si>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</si>
  <si>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</si>
  <si>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</si>
  <si>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</si>
  <si>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</si>
  <si>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</si>
  <si>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</si>
  <si>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</si>
  <si>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</si>
  <si>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</si>
  <si>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</si>
  <si>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</si>
  <si>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</si>
  <si>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</si>
  <si>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</si>
  <si>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</si>
  <si>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</si>
  <si>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</si>
  <si>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</si>
  <si>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</si>
  <si>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</si>
  <si>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</si>
  <si>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</si>
  <si>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</si>
  <si>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</si>
  <si>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</si>
  <si>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</si>
  <si>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</si>
  <si>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</si>
  <si>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</si>
  <si>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</si>
  <si>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</si>
  <si>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</si>
  <si>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</si>
  <si>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</si>
  <si>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</si>
  <si>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</si>
  <si>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</si>
  <si>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</si>
  <si>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</si>
  <si>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</si>
  <si>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</si>
  <si>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</si>
  <si>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</si>
  <si>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</si>
  <si>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</si>
  <si>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</si>
  <si>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</si>
  <si>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</si>
  <si>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</si>
  <si>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</si>
  <si>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</si>
  <si>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</si>
  <si>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</si>
  <si>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</si>
  <si>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</si>
  <si>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</si>
  <si>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</si>
  <si>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</si>
  <si>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</si>
  <si>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</si>
  <si>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</si>
  <si>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</si>
  <si>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</si>
  <si>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</si>
  <si>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</si>
  <si>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</si>
  <si>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</si>
  <si>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</si>
  <si>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</si>
  <si>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</si>
  <si>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</si>
  <si>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</si>
  <si>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</si>
  <si>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</si>
  <si>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</si>
  <si>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</si>
  <si>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</si>
  <si>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</si>
  <si>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</si>
  <si>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</si>
  <si>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</si>
  <si>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</si>
  <si>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</si>
  <si>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</si>
  <si>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</si>
  <si>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</si>
  <si>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</si>
  <si>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</si>
  <si>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</si>
  <si>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</si>
  <si>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</si>
  <si>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</si>
  <si>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</si>
  <si>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</si>
  <si>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</si>
  <si>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</si>
  <si>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</si>
  <si>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</si>
  <si>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</si>
  <si>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</si>
  <si>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</si>
  <si>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</si>
  <si>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</si>
  <si>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</si>
  <si>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</si>
  <si>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</si>
  <si>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</si>
  <si>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</si>
  <si>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</si>
  <si>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</si>
  <si>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</si>
  <si>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</si>
  <si>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</si>
  <si>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</si>
  <si>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</si>
  <si>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</si>
  <si>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</si>
  <si>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</si>
  <si>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</si>
  <si>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</si>
  <si>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</si>
  <si>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</si>
  <si>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</si>
  <si>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</si>
  <si>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</si>
  <si>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</si>
  <si>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</si>
  <si>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</si>
  <si>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</si>
  <si>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</si>
  <si>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</si>
  <si>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</si>
  <si>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</si>
  <si>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</si>
  <si>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</si>
  <si>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</si>
  <si>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</si>
  <si>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</si>
  <si>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</si>
  <si>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</si>
  <si>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</si>
  <si>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</si>
  <si>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</si>
  <si>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</si>
  <si>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</si>
  <si>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</si>
  <si>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</si>
  <si>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</si>
  <si>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</si>
  <si>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</si>
  <si>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</si>
  <si>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</si>
  <si>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</si>
  <si>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</si>
  <si>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</si>
  <si>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</si>
  <si>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</si>
  <si>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</si>
  <si>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</si>
  <si>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</si>
  <si>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</si>
  <si>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</si>
  <si>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</si>
  <si>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</si>
  <si>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</si>
  <si>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</si>
  <si>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</si>
  <si>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</si>
  <si>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</si>
  <si>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</si>
  <si>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</si>
  <si>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</si>
  <si>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</si>
  <si>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</si>
  <si>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</si>
  <si>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</si>
  <si>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</si>
  <si>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</si>
  <si>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</si>
  <si>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</si>
  <si>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</si>
  <si>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</si>
  <si>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</si>
  <si>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</si>
  <si>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</si>
  <si>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</si>
  <si>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</si>
  <si>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</si>
  <si>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</si>
  <si>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</si>
  <si>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</si>
  <si>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</si>
  <si>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</si>
  <si>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</si>
  <si>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</si>
  <si>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</si>
  <si>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</si>
  <si>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</si>
  <si>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</si>
  <si>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</si>
  <si>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</si>
  <si>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</si>
  <si>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</si>
  <si>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</si>
  <si>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</si>
  <si>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</si>
  <si>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</si>
  <si>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</si>
  <si>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</si>
  <si>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</si>
  <si>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</si>
  <si>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</si>
  <si>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</si>
  <si>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</si>
  <si>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</si>
  <si>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</si>
  <si>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</si>
  <si>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</si>
  <si>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</si>
  <si>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</si>
  <si>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</si>
  <si>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</si>
  <si>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</si>
  <si>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</si>
  <si>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</si>
  <si>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</si>
  <si>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</si>
  <si>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</si>
  <si>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</si>
  <si>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</si>
  <si>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</si>
  <si>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</si>
  <si>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</si>
  <si>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</si>
  <si>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</si>
  <si>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</si>
  <si>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</si>
  <si>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</si>
  <si>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</si>
  <si>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</si>
  <si>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</si>
  <si>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</si>
  <si>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</si>
  <si>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</si>
  <si>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</si>
  <si>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</si>
  <si>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</si>
  <si>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</si>
  <si>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</si>
  <si>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</si>
  <si>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</si>
  <si>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</si>
  <si>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</si>
  <si>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</si>
  <si>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</si>
  <si>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</si>
  <si>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</si>
  <si>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</si>
  <si>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</si>
  <si>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</si>
  <si>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</si>
  <si>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</si>
  <si>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</si>
  <si>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</si>
  <si>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</si>
  <si>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</si>
  <si>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</si>
  <si>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</si>
  <si>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</si>
  <si>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</si>
  <si>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</si>
  <si>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</si>
  <si>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</si>
  <si>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</si>
  <si>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</si>
  <si>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</si>
  <si>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</si>
  <si>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</si>
  <si>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</si>
  <si>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</si>
  <si>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</si>
  <si>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</si>
  <si>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</si>
  <si>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</si>
  <si>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</si>
  <si>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</si>
  <si>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</si>
  <si>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</si>
  <si>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</si>
  <si>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</si>
  <si>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</si>
  <si>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</si>
  <si>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</si>
  <si>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</si>
  <si>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</si>
  <si>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</si>
  <si>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</si>
  <si>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</si>
  <si>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</si>
  <si>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</si>
  <si>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</si>
  <si>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</si>
  <si>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</si>
  <si>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</si>
  <si>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</si>
  <si>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</si>
  <si>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</si>
  <si>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</si>
  <si>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</si>
  <si>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</si>
  <si>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</si>
  <si>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</si>
  <si>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</si>
  <si>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</si>
  <si>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</si>
  <si>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</si>
  <si>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</si>
  <si>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</si>
  <si>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</si>
  <si>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</si>
  <si>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</si>
  <si>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</si>
  <si>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</si>
  <si>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</si>
  <si>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</si>
  <si>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</si>
  <si>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</si>
  <si>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</si>
  <si>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</si>
  <si>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</si>
  <si>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</si>
  <si>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</si>
  <si>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</si>
  <si>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</si>
  <si>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</si>
  <si>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</si>
  <si>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</si>
  <si>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</si>
  <si>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</si>
  <si>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</si>
  <si>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</si>
  <si>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</si>
  <si>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</si>
  <si>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</si>
  <si>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</si>
  <si>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</si>
  <si>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</si>
  <si>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</si>
  <si>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</si>
  <si>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</si>
  <si>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</si>
  <si>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</si>
  <si>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</si>
  <si>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</si>
  <si>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</si>
  <si>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</si>
  <si>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</si>
  <si>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</si>
  <si>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</si>
  <si>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</si>
  <si>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</si>
  <si>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</si>
  <si>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</si>
  <si>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</si>
  <si>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</si>
  <si>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</si>
  <si>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</si>
  <si>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</si>
  <si>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</si>
  <si>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</si>
  <si>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</si>
  <si>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</si>
  <si>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</si>
  <si>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</si>
  <si>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</si>
  <si>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</si>
  <si>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</si>
  <si>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</si>
  <si>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</si>
  <si>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</si>
  <si>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</si>
  <si>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</si>
  <si>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</si>
  <si>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</si>
  <si>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</si>
  <si>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</si>
  <si>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</si>
  <si>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</si>
  <si>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</si>
  <si>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</si>
  <si>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</si>
  <si>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</si>
  <si>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</si>
  <si>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</si>
  <si>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</si>
  <si>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</si>
  <si>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</si>
  <si>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</si>
  <si>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</si>
  <si>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</si>
  <si>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</si>
  <si>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</si>
  <si>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</si>
  <si>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</si>
  <si>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</si>
  <si>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</si>
  <si>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</si>
  <si>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</si>
  <si>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</si>
  <si>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</si>
  <si>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</si>
  <si>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</si>
  <si>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</si>
  <si>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</si>
  <si>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</si>
  <si>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</si>
  <si>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</si>
  <si>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</si>
  <si>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</si>
  <si>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</si>
  <si>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</si>
  <si>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</si>
  <si>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</si>
  <si>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</si>
  <si>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</si>
  <si>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</si>
  <si>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</si>
  <si>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</si>
  <si>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</si>
  <si>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</si>
  <si>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</si>
  <si>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</si>
  <si>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</si>
  <si>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</si>
  <si>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</si>
  <si>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</si>
  <si>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</si>
  <si>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</si>
  <si>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</si>
  <si>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</si>
  <si>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</si>
  <si>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</si>
  <si>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</si>
  <si>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</si>
  <si>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</si>
  <si>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</si>
  <si>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</si>
  <si>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</si>
  <si>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</si>
  <si>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</si>
  <si>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</si>
  <si>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</si>
  <si>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</si>
  <si>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</si>
  <si>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</si>
  <si>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</si>
  <si>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</si>
  <si>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</si>
  <si>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</si>
  <si>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</si>
  <si>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</si>
  <si>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</si>
  <si>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</si>
  <si>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</si>
  <si>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</si>
  <si>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</si>
  <si>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</si>
  <si>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</si>
  <si>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</si>
  <si>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</si>
  <si>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</si>
  <si>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</si>
  <si>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</si>
  <si>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</si>
  <si>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</si>
  <si>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</si>
  <si>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</si>
  <si>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</si>
  <si>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</si>
  <si>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</si>
  <si>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</si>
  <si>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</si>
  <si>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</si>
  <si>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</si>
  <si>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</si>
  <si>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</si>
  <si>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</si>
  <si>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</si>
  <si>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</si>
  <si>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</si>
  <si>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</si>
  <si>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</si>
  <si>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</si>
  <si>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</si>
  <si>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</si>
  <si>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</si>
  <si>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</si>
  <si>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</si>
  <si>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</si>
  <si>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</si>
  <si>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</si>
  <si>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</si>
  <si>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</si>
  <si>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</si>
  <si>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</si>
  <si>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</si>
  <si>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</si>
  <si>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</si>
  <si>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</si>
  <si>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</si>
  <si>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</si>
  <si>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</si>
  <si>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</si>
  <si>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</si>
  <si>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</si>
  <si>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</si>
  <si>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</si>
  <si>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</si>
  <si>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</si>
  <si>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</si>
  <si>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</si>
  <si>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</si>
  <si>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</si>
  <si>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</si>
  <si>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</si>
  <si>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</si>
  <si>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</si>
  <si>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</si>
  <si>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</si>
  <si>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</si>
  <si>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</si>
  <si>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</si>
  <si>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</si>
  <si>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</si>
  <si>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</si>
  <si>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</si>
  <si>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</si>
  <si>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</si>
  <si>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</si>
  <si>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</si>
  <si>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</si>
  <si>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</si>
  <si>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</si>
  <si>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</si>
  <si>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</si>
  <si>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</si>
  <si>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</si>
  <si>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</si>
  <si>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</si>
  <si>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</si>
  <si>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</si>
  <si>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</si>
  <si>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</si>
  <si>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</si>
  <si>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</si>
  <si>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</si>
  <si>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</si>
  <si>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</si>
  <si>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</si>
  <si>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</si>
  <si>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</si>
  <si>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</si>
  <si>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</si>
  <si>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</si>
  <si>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</si>
  <si>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</si>
  <si>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</si>
  <si>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</si>
  <si>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</si>
  <si>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</si>
  <si>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</si>
  <si>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</si>
  <si>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</si>
  <si>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</si>
  <si>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</si>
  <si>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</si>
  <si>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</si>
  <si>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</si>
  <si>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</si>
  <si>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</si>
  <si>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</si>
  <si>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</si>
  <si>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</si>
  <si>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</si>
  <si>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</si>
  <si>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</si>
  <si>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</si>
  <si>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</si>
  <si>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</si>
  <si>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</si>
  <si>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</si>
  <si>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</si>
  <si>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</si>
  <si>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</si>
  <si>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</si>
  <si>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</si>
  <si>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</si>
  <si>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</si>
  <si>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</si>
  <si>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</si>
  <si>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</si>
  <si>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</si>
  <si>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</si>
  <si>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</si>
  <si>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</si>
  <si>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</si>
  <si>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</si>
  <si>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</si>
  <si>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</si>
  <si>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</si>
  <si>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</si>
  <si>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</si>
  <si>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</si>
  <si>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</si>
  <si>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</si>
  <si>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</si>
  <si>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</si>
  <si>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</si>
  <si>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</si>
  <si>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</si>
  <si>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</si>
  <si>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</si>
  <si>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</si>
  <si>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</si>
  <si>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</si>
  <si>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</si>
  <si>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</si>
  <si>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</si>
  <si>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</si>
  <si>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</si>
  <si>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</si>
  <si>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</si>
  <si>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</si>
  <si>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</si>
  <si>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</si>
  <si>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</si>
  <si>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</si>
  <si>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</si>
  <si>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</si>
  <si>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</si>
  <si>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</si>
  <si>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</si>
  <si>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</si>
  <si>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</si>
  <si>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</si>
  <si>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</si>
  <si>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</si>
  <si>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</si>
  <si>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</si>
  <si>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</si>
  <si>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</si>
  <si>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</si>
  <si>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</si>
  <si>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</si>
  <si>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</si>
  <si>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</si>
  <si>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</si>
  <si>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</si>
  <si>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</si>
  <si>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</si>
  <si>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</si>
  <si>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</si>
  <si>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</si>
  <si>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</si>
  <si>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</si>
  <si>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</si>
  <si>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</si>
  <si>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</si>
  <si>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</si>
  <si>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</si>
  <si>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</si>
  <si>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</si>
  <si>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</si>
  <si>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</si>
  <si>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</si>
  <si>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</si>
  <si>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</si>
  <si>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</si>
  <si>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</si>
  <si>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</si>
  <si>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</si>
  <si>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</si>
  <si>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</si>
  <si>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</si>
  <si>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</si>
  <si>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</si>
  <si>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</si>
  <si>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</si>
  <si>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</si>
  <si>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</si>
  <si>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</si>
  <si>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</si>
  <si>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</si>
  <si>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</si>
  <si>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</si>
  <si>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</si>
  <si>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</si>
  <si>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</si>
  <si>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</si>
  <si>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</si>
  <si>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</si>
  <si>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</si>
  <si>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</si>
  <si>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</si>
  <si>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</si>
  <si>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</si>
  <si>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</si>
  <si>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</si>
  <si>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</si>
  <si>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</si>
  <si>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</si>
  <si>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</si>
  <si>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</si>
  <si>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</si>
  <si>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</si>
  <si>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</si>
  <si>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</si>
  <si>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</si>
  <si>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</si>
  <si>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</si>
  <si>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</si>
  <si>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</si>
  <si>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</si>
  <si>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</si>
  <si>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</si>
  <si>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</si>
  <si>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</si>
  <si>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</si>
  <si>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</si>
  <si>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</si>
  <si>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</si>
  <si>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</si>
  <si>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</si>
  <si>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</si>
  <si>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</si>
  <si>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</si>
  <si>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</si>
  <si>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</si>
  <si>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</si>
  <si>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</si>
  <si>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</si>
  <si>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</si>
  <si>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</si>
  <si>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</si>
  <si>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</si>
  <si>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</si>
  <si>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</si>
  <si>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</si>
  <si>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</si>
  <si>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</si>
  <si>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</si>
  <si>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</si>
  <si>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</si>
  <si>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</si>
  <si>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</si>
  <si>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</si>
  <si>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</si>
  <si>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</si>
  <si>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</si>
  <si>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</si>
  <si>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</si>
  <si>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</si>
  <si>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</si>
  <si>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</si>
  <si>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</si>
  <si>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</si>
  <si>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</si>
  <si>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</si>
  <si>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</si>
  <si>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</si>
  <si>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</si>
  <si>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</si>
  <si>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</si>
  <si>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</si>
  <si>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</si>
  <si>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</si>
  <si>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</si>
  <si>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</si>
  <si>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</si>
  <si>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</si>
  <si>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</si>
  <si>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</si>
  <si>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</si>
  <si>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</si>
  <si>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</si>
  <si>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</si>
  <si>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</si>
  <si>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</si>
  <si>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</si>
  <si>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</si>
  <si>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</si>
  <si>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</si>
  <si>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</si>
  <si>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</si>
  <si>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</si>
  <si>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</si>
  <si>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</si>
  <si>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</si>
  <si>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</si>
  <si>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</si>
  <si>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</si>
  <si>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</si>
  <si>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</si>
  <si>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</si>
  <si>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</si>
  <si>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</si>
  <si>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</si>
  <si>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</si>
  <si>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</si>
  <si>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</si>
  <si>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</si>
  <si>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</si>
  <si>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</si>
  <si>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</si>
  <si>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</si>
  <si>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</si>
  <si>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</si>
  <si>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</si>
  <si>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</si>
  <si>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</si>
  <si>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</si>
  <si>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</si>
  <si>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</si>
  <si>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</si>
  <si>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</si>
  <si>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</si>
  <si>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</si>
  <si>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</si>
  <si>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</si>
  <si>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</si>
  <si>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</si>
  <si>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</si>
  <si>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</si>
  <si>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</si>
  <si>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</si>
  <si>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</si>
  <si>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</si>
  <si>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</si>
  <si>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</si>
  <si>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</si>
  <si>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</si>
  <si>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</si>
  <si>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</si>
  <si>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</si>
  <si>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</si>
  <si>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</si>
  <si>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</si>
  <si>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</si>
  <si>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</si>
  <si>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</si>
  <si>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</si>
  <si>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</si>
  <si>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</si>
  <si>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</si>
  <si>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</si>
  <si>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</si>
  <si>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</si>
  <si>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</si>
  <si>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</si>
  <si>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</si>
  <si>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</si>
  <si>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</si>
  <si>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</si>
  <si>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</si>
  <si>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</si>
  <si>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</si>
  <si>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</si>
  <si>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</si>
  <si>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</si>
  <si>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</si>
  <si>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</si>
  <si>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</si>
  <si>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</si>
  <si>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</si>
  <si>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</si>
  <si>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</si>
  <si>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</si>
  <si>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</si>
  <si>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</si>
  <si>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</si>
  <si>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</si>
  <si>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</si>
  <si>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</si>
  <si>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</si>
  <si>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</si>
  <si>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</si>
  <si>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</si>
  <si>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</si>
  <si>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</si>
  <si>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</si>
  <si>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</si>
  <si>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</si>
  <si>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</si>
  <si>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</si>
  <si>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</si>
  <si>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</si>
  <si>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</si>
  <si>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</si>
  <si>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</si>
  <si>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</si>
  <si>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</si>
  <si>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</si>
  <si>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</si>
  <si>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</si>
  <si>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</si>
  <si>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</si>
  <si>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</si>
  <si>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</si>
  <si>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</si>
  <si>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</si>
  <si>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</si>
  <si>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</si>
  <si>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</si>
  <si>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</si>
  <si>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</si>
  <si>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</si>
  <si>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</si>
  <si>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</si>
  <si>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</si>
  <si>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</si>
  <si>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</si>
  <si>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</si>
  <si>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</si>
  <si>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</si>
  <si>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</si>
  <si>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</si>
  <si>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</si>
  <si>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</si>
  <si>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</si>
  <si>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</si>
  <si>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</si>
  <si>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</si>
  <si>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</si>
  <si>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</si>
  <si>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</si>
  <si>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</si>
  <si>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</si>
  <si>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</si>
  <si>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</si>
  <si>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</si>
  <si>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</si>
  <si>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</si>
  <si>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</si>
  <si>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</si>
  <si>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</si>
  <si>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</si>
  <si>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</si>
  <si>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</si>
  <si>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</si>
  <si>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</si>
  <si>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</si>
  <si>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</si>
  <si>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</si>
  <si>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</si>
  <si>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</si>
  <si>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</si>
  <si>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</si>
  <si>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</si>
  <si>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</si>
  <si>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</si>
  <si>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</si>
  <si>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</si>
  <si>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</si>
  <si>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</si>
  <si>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</si>
  <si>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</si>
  <si>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</si>
  <si>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</si>
  <si>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</si>
  <si>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</si>
  <si>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</si>
  <si>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</si>
  <si>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</si>
  <si>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</si>
  <si>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</si>
  <si>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</si>
  <si>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</si>
  <si>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</si>
  <si>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</si>
  <si>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</si>
  <si>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</si>
  <si>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</si>
  <si>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</si>
  <si>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</si>
  <si>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</si>
  <si>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</si>
  <si>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</si>
  <si>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</si>
  <si>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</si>
  <si>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</si>
  <si>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</si>
  <si>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</si>
  <si>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</si>
  <si>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</si>
  <si>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</si>
  <si>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</si>
  <si>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</si>
  <si>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</si>
  <si>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</si>
  <si>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</si>
  <si>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</si>
  <si>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</si>
  <si>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</si>
  <si>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</si>
  <si>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</si>
  <si>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</si>
  <si>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</si>
  <si>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</si>
  <si>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</si>
  <si>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</si>
  <si>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</si>
  <si>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</si>
  <si>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</si>
  <si>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</si>
  <si>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</si>
  <si>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</si>
  <si>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</si>
  <si>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</si>
  <si>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</si>
  <si>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</si>
  <si>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</si>
  <si>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</si>
  <si>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</si>
  <si>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</si>
  <si>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</si>
  <si>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</si>
  <si>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</si>
  <si>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</si>
  <si>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</si>
  <si>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</si>
  <si>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</si>
  <si>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</si>
  <si>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</si>
  <si>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</si>
  <si>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</si>
  <si>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</si>
  <si>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</si>
  <si>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</si>
  <si>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</si>
  <si>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</si>
  <si>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</si>
  <si>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</si>
  <si>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</si>
  <si>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</si>
  <si>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</si>
  <si>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</si>
  <si>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</si>
  <si>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</si>
  <si>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</si>
  <si>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</si>
  <si>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</si>
  <si>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</si>
  <si>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</si>
  <si>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</si>
  <si>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</si>
  <si>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</si>
  <si>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</si>
  <si>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</si>
  <si>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</si>
  <si>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</si>
  <si>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</si>
  <si>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</si>
  <si>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</si>
  <si>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</si>
  <si>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</si>
  <si>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</si>
  <si>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</si>
  <si>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</si>
  <si>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</si>
  <si>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</si>
  <si>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</si>
  <si>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</si>
  <si>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</si>
  <si>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</si>
  <si>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</si>
  <si>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</si>
  <si>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</si>
  <si>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</si>
  <si>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</si>
  <si>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</si>
  <si>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</si>
  <si>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</si>
  <si>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</si>
  <si>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</si>
  <si>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</si>
  <si>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</si>
  <si>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</si>
  <si>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</si>
  <si>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</si>
  <si>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</si>
  <si>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</si>
  <si>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</si>
  <si>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</si>
  <si>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</si>
  <si>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</si>
  <si>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</si>
  <si>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</si>
  <si>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</si>
  <si>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</si>
  <si>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</si>
  <si>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</si>
  <si>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</si>
  <si>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</si>
  <si>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</si>
  <si>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</si>
  <si>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</si>
  <si>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</si>
  <si>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</si>
  <si>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</si>
  <si>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</si>
  <si>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</si>
  <si>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</si>
  <si>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</si>
  <si>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</si>
  <si>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</si>
  <si>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</si>
  <si>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</si>
  <si>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</si>
  <si>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</si>
  <si>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</si>
  <si>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</si>
  <si>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</si>
  <si>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</si>
  <si>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</si>
  <si>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</si>
  <si>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</si>
  <si>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</si>
  <si>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</si>
  <si>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</si>
  <si>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</si>
  <si>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</si>
  <si>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</si>
  <si>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</si>
  <si>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</si>
  <si>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</si>
  <si>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</si>
  <si>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</si>
  <si>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</si>
  <si>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</si>
  <si>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</si>
  <si>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</si>
  <si>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</si>
  <si>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</si>
  <si>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</si>
  <si>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</si>
  <si>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</si>
  <si>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</si>
  <si>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</si>
  <si>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</si>
  <si>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</si>
  <si>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</si>
  <si>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</si>
  <si>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</si>
  <si>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</si>
  <si>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</si>
  <si>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</si>
  <si>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</si>
  <si>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</si>
  <si>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</si>
  <si>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</si>
  <si>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</si>
  <si>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</si>
  <si>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</si>
  <si>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</si>
  <si>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</si>
  <si>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</si>
  <si>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</si>
  <si>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</si>
  <si>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</si>
  <si>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</si>
  <si>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</si>
  <si>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</si>
  <si>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</si>
  <si>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</si>
  <si>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</si>
  <si>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</si>
  <si>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</si>
  <si>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</si>
  <si>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</si>
  <si>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</si>
  <si>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</si>
  <si>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</si>
  <si>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</si>
  <si>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</si>
  <si>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</si>
  <si>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</si>
  <si>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</si>
  <si>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</si>
  <si>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</si>
  <si>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</si>
  <si>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</si>
  <si>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</si>
  <si>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</si>
  <si>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</si>
  <si>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</si>
  <si>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</si>
  <si>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</si>
  <si>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</si>
  <si>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</si>
  <si>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</si>
  <si>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</si>
  <si>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</si>
  <si>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</si>
  <si>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</si>
  <si>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</si>
  <si>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</si>
  <si>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</si>
  <si>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</si>
  <si>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</si>
  <si>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</si>
  <si>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</si>
  <si>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</si>
  <si>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</si>
  <si>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</si>
  <si>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</si>
  <si>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</si>
  <si>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</si>
  <si>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</si>
  <si>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</si>
  <si>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</si>
  <si>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</si>
  <si>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</si>
  <si>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</si>
  <si>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</si>
  <si>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</si>
  <si>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</si>
  <si>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</si>
  <si>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</si>
  <si>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</si>
  <si>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</si>
  <si>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</si>
  <si>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</si>
  <si>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</si>
  <si>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</si>
  <si>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</si>
  <si>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</si>
  <si>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</si>
  <si>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</si>
  <si>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</si>
  <si>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</si>
  <si>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</si>
  <si>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</si>
  <si>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</si>
  <si>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</si>
  <si>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</si>
  <si>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</si>
  <si>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</si>
  <si>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</si>
  <si>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</si>
  <si>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</si>
  <si>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</si>
  <si>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</si>
  <si>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</si>
  <si>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</si>
  <si>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</si>
  <si>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</si>
  <si>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</si>
  <si>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</si>
  <si>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</si>
  <si>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</si>
  <si>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</si>
  <si>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</si>
  <si>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</si>
  <si>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</si>
  <si>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</si>
  <si>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</si>
  <si>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</si>
  <si>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</si>
  <si>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</si>
  <si>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</si>
  <si>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</si>
  <si>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</si>
  <si>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</si>
  <si>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</si>
  <si>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</si>
  <si>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</si>
  <si>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</si>
  <si>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</si>
  <si>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</si>
  <si>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</si>
  <si>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</si>
  <si>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</si>
  <si>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</si>
  <si>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</si>
  <si>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</si>
  <si>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</si>
  <si>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</si>
  <si>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</si>
  <si>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</si>
  <si>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</si>
  <si>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</si>
  <si>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</si>
  <si>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</si>
  <si>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</si>
  <si>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</si>
  <si>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</si>
  <si>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</si>
  <si>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</si>
  <si>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</si>
  <si>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</si>
  <si>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</si>
  <si>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</si>
  <si>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</si>
  <si>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</si>
  <si>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</si>
  <si>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</si>
  <si>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</si>
  <si>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</si>
  <si>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</si>
  <si>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</si>
  <si>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</si>
  <si>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</si>
  <si>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</si>
  <si>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</si>
  <si>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</si>
  <si>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</si>
  <si>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</si>
  <si>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</si>
  <si>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</si>
  <si>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</si>
  <si>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</si>
  <si>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</si>
  <si>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</si>
  <si>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</si>
  <si>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</si>
  <si>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</si>
  <si>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</si>
  <si>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</si>
  <si>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</si>
  <si>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</si>
  <si>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</si>
  <si>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</si>
  <si>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</si>
  <si>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</si>
  <si>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</si>
  <si>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</si>
  <si>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</si>
  <si>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</si>
  <si>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</si>
  <si>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</si>
  <si>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</si>
  <si>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</si>
  <si>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</si>
  <si>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</si>
  <si>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</si>
  <si>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</si>
  <si>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</si>
  <si>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</si>
  <si>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</si>
  <si>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</si>
  <si>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</si>
  <si>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</si>
  <si>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</si>
  <si>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</si>
  <si>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</si>
  <si>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</si>
  <si>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</si>
  <si>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</si>
  <si>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</si>
  <si>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</si>
  <si>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</si>
  <si>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</si>
  <si>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</si>
  <si>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</si>
  <si>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</si>
  <si>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</si>
  <si>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</si>
  <si>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</si>
  <si>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</si>
  <si>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</si>
  <si>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</si>
  <si>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</si>
  <si>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</si>
  <si>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</si>
  <si>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</si>
  <si>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</si>
  <si>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</si>
  <si>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</si>
  <si>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</si>
  <si>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</si>
  <si>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</si>
  <si>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</si>
  <si>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</si>
  <si>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</si>
  <si>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</si>
  <si>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</si>
  <si>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</si>
  <si>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</si>
  <si>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</si>
  <si>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</si>
  <si>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</si>
  <si>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</si>
  <si>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</si>
  <si>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</si>
  <si>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</si>
  <si>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</si>
  <si>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</si>
  <si>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</si>
  <si>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</si>
  <si>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</si>
  <si>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</si>
  <si>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</si>
  <si>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</si>
  <si>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</si>
  <si>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</si>
  <si>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</si>
  <si>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</si>
  <si>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</si>
  <si>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</si>
  <si>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</si>
  <si>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</si>
  <si>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</si>
  <si>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</si>
  <si>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</si>
  <si>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</si>
  <si>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</si>
  <si>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</si>
  <si>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</si>
  <si>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</si>
  <si>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</si>
  <si>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</si>
  <si>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</si>
  <si>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</si>
  <si>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</si>
  <si>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</si>
  <si>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</si>
  <si>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</si>
  <si>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</si>
  <si>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</si>
  <si>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</si>
  <si>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</si>
  <si>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</si>
  <si>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</si>
  <si>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</si>
  <si>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</si>
  <si>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</si>
  <si>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</si>
  <si>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</si>
  <si>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</si>
  <si>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</si>
  <si>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</si>
  <si>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</si>
  <si>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</si>
  <si>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</si>
  <si>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</si>
  <si>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</si>
  <si>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</si>
  <si>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</si>
  <si>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</si>
  <si>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</si>
  <si>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</si>
  <si>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</si>
  <si>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</si>
  <si>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</si>
  <si>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</si>
  <si>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</si>
  <si>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</si>
  <si>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</si>
  <si>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</si>
  <si>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</si>
  <si>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</si>
  <si>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</si>
  <si>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</si>
  <si>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</si>
  <si>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</si>
  <si>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</si>
  <si>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</si>
  <si>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</si>
  <si>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</si>
  <si>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</si>
  <si>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</si>
  <si>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</si>
  <si>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</si>
  <si>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</si>
  <si>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</si>
  <si>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</si>
  <si>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</si>
  <si>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</si>
  <si>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</si>
  <si>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</si>
  <si>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</si>
  <si>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</si>
  <si>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</si>
  <si>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</si>
  <si>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</si>
  <si>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</si>
  <si>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</si>
  <si>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</si>
  <si>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</si>
  <si>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</si>
  <si>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</si>
  <si>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</si>
  <si>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</si>
  <si>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</si>
  <si>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</si>
  <si>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</si>
  <si>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</si>
  <si>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</si>
  <si>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</si>
  <si>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</si>
  <si>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</si>
  <si>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</si>
  <si>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</si>
  <si>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</si>
  <si>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</si>
  <si>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</si>
  <si>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</si>
  <si>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</si>
  <si>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</si>
  <si>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</si>
  <si>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</si>
  <si>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</si>
  <si>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</si>
  <si>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</si>
  <si>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</si>
  <si>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</si>
  <si>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</si>
  <si>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</si>
  <si>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</si>
  <si>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</si>
  <si>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</si>
  <si>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</si>
  <si>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</si>
  <si>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</si>
  <si>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</si>
  <si>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</si>
  <si>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</si>
  <si>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</si>
  <si>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</si>
  <si>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</si>
  <si>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</si>
  <si>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</si>
  <si>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</si>
  <si>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</si>
  <si>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</si>
  <si>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</si>
  <si>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</si>
  <si>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</si>
  <si>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</si>
  <si>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</si>
  <si>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</si>
  <si>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</si>
  <si>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</si>
  <si>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</si>
  <si>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</si>
  <si>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</si>
  <si>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</si>
  <si>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</si>
  <si>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</si>
  <si>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</si>
  <si>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</si>
  <si>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</si>
  <si>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</si>
  <si>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</si>
  <si>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</si>
  <si>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</si>
  <si>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</si>
  <si>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</si>
  <si>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</si>
  <si>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</si>
  <si>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</si>
  <si>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</si>
  <si>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</si>
  <si>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</si>
  <si>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</si>
  <si>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</si>
  <si>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</si>
  <si>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</si>
  <si>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</si>
  <si>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</si>
  <si>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</si>
  <si>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</si>
  <si>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</si>
  <si>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</si>
  <si>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</si>
  <si>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</si>
  <si>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</si>
  <si>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</si>
  <si>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</si>
  <si>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</si>
  <si>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</si>
  <si>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</si>
  <si>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</si>
  <si>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</si>
  <si>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</si>
  <si>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</si>
  <si>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</si>
  <si>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</si>
  <si>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</si>
  <si>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</si>
  <si>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</si>
  <si>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</si>
  <si>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</si>
  <si>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</si>
  <si>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</si>
  <si>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</si>
  <si>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</si>
  <si>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</si>
  <si>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</si>
  <si>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</si>
  <si>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</si>
  <si>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</si>
  <si>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</si>
  <si>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</si>
  <si>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</si>
  <si>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</si>
  <si>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</si>
  <si>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</si>
  <si>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</si>
  <si>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</si>
  <si>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</si>
  <si>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</si>
  <si>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</si>
  <si>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</si>
  <si>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</si>
  <si>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</si>
  <si>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</si>
  <si>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</si>
  <si>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</si>
  <si>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</si>
  <si>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</si>
  <si>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</si>
  <si>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</si>
  <si>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</si>
  <si>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</si>
  <si>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</si>
  <si>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</si>
  <si>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</si>
  <si>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</si>
  <si>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</si>
  <si>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</si>
  <si>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</si>
  <si>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</si>
  <si>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</si>
  <si>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</si>
  <si>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</si>
  <si>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</si>
  <si>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</si>
  <si>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</si>
  <si>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</si>
  <si>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</si>
  <si>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</si>
  <si>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</si>
  <si>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</si>
  <si>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</si>
  <si>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</si>
  <si>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</si>
  <si>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</si>
  <si>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</si>
  <si>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</si>
  <si>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</si>
  <si>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</si>
  <si>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</si>
  <si>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</si>
  <si>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</si>
  <si>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</si>
  <si>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</si>
  <si>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</si>
  <si>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</si>
  <si>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</si>
  <si>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</si>
  <si>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</si>
  <si>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</si>
  <si>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</si>
  <si>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</si>
  <si>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</si>
  <si>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</si>
  <si>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</si>
  <si>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</si>
  <si>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</si>
  <si>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</si>
  <si>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</si>
  <si>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</si>
  <si>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</si>
  <si>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</si>
  <si>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</si>
  <si>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</si>
  <si>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</si>
  <si>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</si>
  <si>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</si>
  <si>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</si>
  <si>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</si>
  <si>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</si>
  <si>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</si>
  <si>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</si>
  <si>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</si>
  <si>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</si>
  <si>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</si>
  <si>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</si>
  <si>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</si>
  <si>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</si>
  <si>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</si>
  <si>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</si>
  <si>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</si>
  <si>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</si>
  <si>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</si>
  <si>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</si>
  <si>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</si>
  <si>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</si>
  <si>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</si>
  <si>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</si>
  <si>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</si>
  <si>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</si>
  <si>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</si>
  <si>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</si>
  <si>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</si>
  <si>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</si>
  <si>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</si>
  <si>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</si>
  <si>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</si>
  <si>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</si>
  <si>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</si>
  <si>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</si>
  <si>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</si>
  <si>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</si>
  <si>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</si>
  <si>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</si>
  <si>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</si>
  <si>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</si>
  <si>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</si>
  <si>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</si>
  <si>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</si>
  <si>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</si>
  <si>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</si>
  <si>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</si>
  <si>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</si>
  <si>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</si>
  <si>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</si>
  <si>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</si>
  <si>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</si>
  <si>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</si>
  <si>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</si>
  <si>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</si>
  <si>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</si>
  <si>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</si>
  <si>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</si>
  <si>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</si>
  <si>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</si>
  <si>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</si>
  <si>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</si>
  <si>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</si>
  <si>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</si>
  <si>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</si>
  <si>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</si>
  <si>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</si>
  <si>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</si>
  <si>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</si>
  <si>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</si>
  <si>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</si>
  <si>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</si>
  <si>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</si>
  <si>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</si>
  <si>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</si>
  <si>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</si>
  <si>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</si>
  <si>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</si>
  <si>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</si>
  <si>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</si>
  <si>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</si>
  <si>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</si>
  <si>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</si>
  <si>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</si>
  <si>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</si>
  <si>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</si>
  <si>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</si>
  <si>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</si>
  <si>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</si>
  <si>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</si>
  <si>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</si>
  <si>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</si>
  <si>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</si>
  <si>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</si>
  <si>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</si>
  <si>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</si>
  <si>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</si>
  <si>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</si>
  <si>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</si>
  <si>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</si>
  <si>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</si>
  <si>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</si>
  <si>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</si>
  <si>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</si>
  <si>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</si>
  <si>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</si>
  <si>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</si>
  <si>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</si>
  <si>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</si>
  <si>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</si>
  <si>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</si>
  <si>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</si>
  <si>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</si>
  <si>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</si>
  <si>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</si>
  <si>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</si>
  <si>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</si>
  <si>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</si>
  <si>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</si>
  <si>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</si>
  <si>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</si>
  <si>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</si>
  <si>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</si>
  <si>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</si>
  <si>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</si>
  <si>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</si>
  <si>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</si>
  <si>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</si>
  <si>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</si>
  <si>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</si>
  <si>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</si>
  <si>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</si>
  <si>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</si>
  <si>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</si>
  <si>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</si>
  <si>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</si>
  <si>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</si>
  <si>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</si>
  <si>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</si>
  <si>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</si>
  <si>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</si>
  <si>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</si>
  <si>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</si>
  <si>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</si>
  <si>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</si>
  <si>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</si>
  <si>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</si>
  <si>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</si>
  <si>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</si>
  <si>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</si>
  <si>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</si>
  <si>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</si>
  <si>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</si>
  <si>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</si>
  <si>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</si>
  <si>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</si>
  <si>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</si>
  <si>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</si>
  <si>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</si>
  <si>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</si>
  <si>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</si>
  <si>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</si>
  <si>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</si>
  <si>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</si>
  <si>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</si>
  <si>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</si>
  <si>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</si>
  <si>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</si>
  <si>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</si>
  <si>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</si>
  <si>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</si>
  <si>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</si>
  <si>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</si>
  <si>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</si>
  <si>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</si>
  <si>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</si>
  <si>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</si>
  <si>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</si>
  <si>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</si>
  <si>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</si>
  <si>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</si>
  <si>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</si>
  <si>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</si>
  <si>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</si>
  <si>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</si>
  <si>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</si>
  <si>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</si>
  <si>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</si>
  <si>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</si>
  <si>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</si>
  <si>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</si>
  <si>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</si>
  <si>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</si>
  <si>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</si>
  <si>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</si>
  <si>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</si>
  <si>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</si>
  <si>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</si>
  <si>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</si>
  <si>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</si>
  <si>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</si>
  <si>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</si>
  <si>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</si>
  <si>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</si>
  <si>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</si>
  <si>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</si>
  <si>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</si>
  <si>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</si>
  <si>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</si>
  <si>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</si>
  <si>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</si>
  <si>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</si>
  <si>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</si>
  <si>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</si>
  <si>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</si>
  <si>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</si>
  <si>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</si>
  <si>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</si>
  <si>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</si>
  <si>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</si>
  <si>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</si>
  <si>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</si>
  <si>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</si>
  <si>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</si>
  <si>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</si>
  <si>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</si>
  <si>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</si>
  <si>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</si>
  <si>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</si>
  <si>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</si>
  <si>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</si>
  <si>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</si>
  <si>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</si>
  <si>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</si>
  <si>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</si>
  <si>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</si>
  <si>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</si>
  <si>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</si>
  <si>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</si>
  <si>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</si>
  <si>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</si>
  <si>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</si>
  <si>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</si>
  <si>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</si>
  <si>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</si>
  <si>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</si>
  <si>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</si>
  <si>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</si>
  <si>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</si>
  <si>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</si>
  <si>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</si>
  <si>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</si>
  <si>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</si>
  <si>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</si>
  <si>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</si>
  <si>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</si>
  <si>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</si>
  <si>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</si>
  <si>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</si>
  <si>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</si>
  <si>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</si>
  <si>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</si>
  <si>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</si>
  <si>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</si>
  <si>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</si>
  <si>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</si>
  <si>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</si>
  <si>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</si>
  <si>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</si>
  <si>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</si>
  <si>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</si>
  <si>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</si>
  <si>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</si>
  <si>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</si>
  <si>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</si>
  <si>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</si>
  <si>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</si>
  <si>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</si>
  <si>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</si>
  <si>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</si>
  <si>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</si>
  <si>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</si>
  <si>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</si>
  <si>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</si>
  <si>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</si>
  <si>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</si>
  <si>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</si>
  <si>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</si>
  <si>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</si>
  <si>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</si>
  <si>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</si>
  <si>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</si>
  <si>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</si>
  <si>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</si>
  <si>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</si>
  <si>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</si>
  <si>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</si>
  <si>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</si>
  <si>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</si>
  <si>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</si>
  <si>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</si>
  <si>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</si>
  <si>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</si>
  <si>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</si>
  <si>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</si>
  <si>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</si>
  <si>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</si>
  <si>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</si>
  <si>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</si>
  <si>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</si>
  <si>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</si>
  <si>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</si>
  <si>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</si>
  <si>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</si>
  <si>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</si>
  <si>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</si>
  <si>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</si>
  <si>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</si>
  <si>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</si>
  <si>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</si>
  <si>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</si>
  <si>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</si>
  <si>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</si>
  <si>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</si>
  <si>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</si>
  <si>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</si>
  <si>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</si>
  <si>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</si>
  <si>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</si>
  <si>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</si>
  <si>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</si>
  <si>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</si>
  <si>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</si>
  <si>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</si>
  <si>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</si>
  <si>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</si>
  <si>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</si>
  <si>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</si>
  <si>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</si>
  <si>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</si>
  <si>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</si>
  <si>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</si>
  <si>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</si>
  <si>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</si>
  <si>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</si>
  <si>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</si>
  <si>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</si>
  <si>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</si>
  <si>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</si>
  <si>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</si>
  <si>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</si>
  <si>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</si>
  <si>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</si>
  <si>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</si>
  <si>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</si>
  <si>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</si>
  <si>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</si>
  <si>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</si>
  <si>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</si>
  <si>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</si>
  <si>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</si>
  <si>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</si>
  <si>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</si>
  <si>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</si>
  <si>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</si>
  <si>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</si>
  <si>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</si>
  <si>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</si>
  <si>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</si>
  <si>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</si>
  <si>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</si>
  <si>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</si>
  <si>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</si>
  <si>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</si>
  <si>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</si>
  <si>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</si>
  <si>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</si>
  <si>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</si>
  <si>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</si>
  <si>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</si>
  <si>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</si>
  <si>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</si>
  <si>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</si>
  <si>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</si>
  <si>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</si>
  <si>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</si>
  <si>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</si>
  <si>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</si>
  <si>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</si>
  <si>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</si>
  <si>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</si>
  <si>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</si>
  <si>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</si>
  <si>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</si>
  <si>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</si>
  <si>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</si>
  <si>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</si>
  <si>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</si>
  <si>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</si>
  <si>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</si>
  <si>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</si>
  <si>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</si>
  <si>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</si>
  <si>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</si>
  <si>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</si>
  <si>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</si>
  <si>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</si>
  <si>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</si>
  <si>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</si>
  <si>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</si>
  <si>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</si>
  <si>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</si>
  <si>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</si>
  <si>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</si>
  <si>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</si>
  <si>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</si>
  <si>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</si>
  <si>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</si>
  <si>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</si>
  <si>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</si>
  <si>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</si>
  <si>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</si>
  <si>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</si>
  <si>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</si>
  <si>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</si>
  <si>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</si>
  <si>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</si>
  <si>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</si>
  <si>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</si>
  <si>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</si>
  <si>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</si>
  <si>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</si>
  <si>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</si>
  <si>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</si>
  <si>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</si>
  <si>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</si>
  <si>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</si>
  <si>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</si>
  <si>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</si>
  <si>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</si>
  <si>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</si>
  <si>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</si>
  <si>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</si>
  <si>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</si>
  <si>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</si>
  <si>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</si>
  <si>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</si>
  <si>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</si>
  <si>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</si>
  <si>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</si>
  <si>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</si>
  <si>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</si>
  <si>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</si>
  <si>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</si>
  <si>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</si>
  <si>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</si>
  <si>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</si>
  <si>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</si>
  <si>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</si>
  <si>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</si>
  <si>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</si>
  <si>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</si>
  <si>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</si>
  <si>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</si>
  <si>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</si>
  <si>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</si>
  <si>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</si>
  <si>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</si>
  <si>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</si>
  <si>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</si>
  <si>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</si>
  <si>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</si>
  <si>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</si>
  <si>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</si>
  <si>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</si>
  <si>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</si>
  <si>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</si>
  <si>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</si>
  <si>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</si>
  <si>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</si>
  <si>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</si>
  <si>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</si>
  <si>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</si>
  <si>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</si>
  <si>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</si>
  <si>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</si>
  <si>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</si>
  <si>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</si>
  <si>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</si>
  <si>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</si>
  <si>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</si>
  <si>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</si>
  <si>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</si>
  <si>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</si>
  <si>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</si>
  <si>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</si>
  <si>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</si>
  <si>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</si>
  <si>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</si>
  <si>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</si>
  <si>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</si>
  <si>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</si>
  <si>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</si>
  <si>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</si>
  <si>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</si>
  <si>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</si>
  <si>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</si>
  <si>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</si>
  <si>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</si>
  <si>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</si>
  <si>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</si>
  <si>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</si>
  <si>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</si>
  <si>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</si>
  <si>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</si>
  <si>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</si>
  <si>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</si>
  <si>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</si>
  <si>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</si>
  <si>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</si>
  <si>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</si>
  <si>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</si>
  <si>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</si>
  <si>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</si>
  <si>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</si>
  <si>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</si>
  <si>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</si>
  <si>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</si>
  <si>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</si>
  <si>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</si>
  <si>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</si>
  <si>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</si>
  <si>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</si>
  <si>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</si>
  <si>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</si>
  <si>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</si>
  <si>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</si>
  <si>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</si>
  <si>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</si>
  <si>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</si>
  <si>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</si>
  <si>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</si>
  <si>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</si>
  <si>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</si>
  <si>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</si>
  <si>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</si>
  <si>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</si>
  <si>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</si>
  <si>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</si>
  <si>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</si>
  <si>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</si>
  <si>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</si>
  <si>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</si>
  <si>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</si>
  <si>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</si>
  <si>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</si>
  <si>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</si>
  <si>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</si>
  <si>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</si>
  <si>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</si>
  <si>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</si>
  <si>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</si>
  <si>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</si>
  <si>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</si>
  <si>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</si>
  <si>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</si>
  <si>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</si>
  <si>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</si>
  <si>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</si>
  <si>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</si>
  <si>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</si>
  <si>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</si>
  <si>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</si>
  <si>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</si>
  <si>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</si>
  <si>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</si>
  <si>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</si>
  <si>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</si>
  <si>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</si>
  <si>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</si>
  <si>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</si>
  <si>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</si>
  <si>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</si>
  <si>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</si>
  <si>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</si>
  <si>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</si>
  <si>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</si>
  <si>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</si>
  <si>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</si>
  <si>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</si>
  <si>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</si>
  <si>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</si>
  <si>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</si>
  <si>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</si>
  <si>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</si>
  <si>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</si>
  <si>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</si>
  <si>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</si>
  <si>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</si>
  <si>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</si>
  <si>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</si>
  <si>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</si>
  <si>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</si>
  <si>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</si>
  <si>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</si>
  <si>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</si>
  <si>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</si>
  <si>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</si>
  <si>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</si>
  <si>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</si>
  <si>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</si>
  <si>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</si>
  <si>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</si>
  <si>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</si>
  <si>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</si>
  <si>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</si>
  <si>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</si>
  <si>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</si>
  <si>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</si>
  <si>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</si>
  <si>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</si>
  <si>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</si>
  <si>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</si>
  <si>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</si>
  <si>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</si>
  <si>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</si>
  <si>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</si>
  <si>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</si>
  <si>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</si>
  <si>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</si>
  <si>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</si>
  <si>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</si>
  <si>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</si>
  <si>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</si>
  <si>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</si>
  <si>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</si>
  <si>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</si>
  <si>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</si>
  <si>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</si>
  <si>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</si>
  <si>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</si>
  <si>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</si>
  <si>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</si>
  <si>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</si>
  <si>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</si>
  <si>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</si>
  <si>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</si>
  <si>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</si>
  <si>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</si>
  <si>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</si>
  <si>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</si>
  <si>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</si>
  <si>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</si>
  <si>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</si>
  <si>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</si>
  <si>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</si>
  <si>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</si>
  <si>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</si>
  <si>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</si>
  <si>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</si>
  <si>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</si>
  <si>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</si>
  <si>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</si>
  <si>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</si>
  <si>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</si>
  <si>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</si>
  <si>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</si>
  <si>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</si>
  <si>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</si>
  <si>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</si>
  <si>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</si>
  <si>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</si>
  <si>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</si>
  <si>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</si>
  <si>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</si>
  <si>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</si>
  <si>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</si>
  <si>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</si>
  <si>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</si>
  <si>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</si>
  <si>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</si>
  <si>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</si>
  <si>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</si>
  <si>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</si>
  <si>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</si>
  <si>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</si>
  <si>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</si>
  <si>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</si>
  <si>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</si>
  <si>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</si>
  <si>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</si>
  <si>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</si>
  <si>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</si>
  <si>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</si>
  <si>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</si>
  <si>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</si>
  <si>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</si>
  <si>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</si>
  <si>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</si>
  <si>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</si>
  <si>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</si>
  <si>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</si>
  <si>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</si>
  <si>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</si>
  <si>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</si>
  <si>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</si>
  <si>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</si>
  <si>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</si>
  <si>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</si>
  <si>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</si>
  <si>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</si>
  <si>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</si>
  <si>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</si>
  <si>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</si>
  <si>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</si>
  <si>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</si>
  <si>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</si>
  <si>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</si>
  <si>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</si>
  <si>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</si>
  <si>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</si>
  <si>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</si>
  <si>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</si>
  <si>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</si>
  <si>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</si>
  <si>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</si>
  <si>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</si>
  <si>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</si>
  <si>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</si>
  <si>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</si>
  <si>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</si>
  <si>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</si>
  <si>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</si>
  <si>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</si>
  <si>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</si>
  <si>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</si>
  <si>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</si>
  <si>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</si>
  <si>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</si>
  <si>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</si>
  <si>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</si>
  <si>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</si>
  <si>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</si>
  <si>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</si>
  <si>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</si>
  <si>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</si>
  <si>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</si>
  <si>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</si>
  <si>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</si>
  <si>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</si>
  <si>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</si>
  <si>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</si>
  <si>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</si>
  <si>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</si>
  <si>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</si>
  <si>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</si>
  <si>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</si>
  <si>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</si>
  <si>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</si>
  <si>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</si>
  <si>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</si>
  <si>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</si>
  <si>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</si>
  <si>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</si>
  <si>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</si>
  <si>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</si>
  <si>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</si>
  <si>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</si>
  <si>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</si>
  <si>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</si>
  <si>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</si>
  <si>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</si>
  <si>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</si>
  <si>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</si>
  <si>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</si>
  <si>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</si>
  <si>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</si>
  <si>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</si>
  <si>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</si>
  <si>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</si>
  <si>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</si>
  <si>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</si>
  <si>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</si>
  <si>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</si>
  <si>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</si>
  <si>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</si>
  <si>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</si>
  <si>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</si>
  <si>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</si>
  <si>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</si>
  <si>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</si>
  <si>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</si>
  <si>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</si>
  <si>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</si>
  <si>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</si>
  <si>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</si>
  <si>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</si>
  <si>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</si>
  <si>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</si>
  <si>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</si>
  <si>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</si>
  <si>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</si>
  <si>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</si>
  <si>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</si>
  <si>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</si>
  <si>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</si>
  <si>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</si>
  <si>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</si>
  <si>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</si>
  <si>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</si>
  <si>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</si>
  <si>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</si>
  <si>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</si>
  <si>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</si>
  <si>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</si>
  <si>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</si>
  <si>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</si>
  <si>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</si>
  <si>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</si>
  <si>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</si>
  <si>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</si>
  <si>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</si>
  <si>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</si>
  <si>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</si>
  <si>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</si>
  <si>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</si>
  <si>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</si>
  <si>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</si>
  <si>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</si>
  <si>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</si>
  <si>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</si>
  <si>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</si>
  <si>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</si>
  <si>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</si>
  <si>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</si>
  <si>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</si>
  <si>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</si>
  <si>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</si>
  <si>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</si>
  <si>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</si>
  <si>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</si>
  <si>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</si>
  <si>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</si>
  <si>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</si>
  <si>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</si>
  <si>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</si>
  <si>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</si>
  <si>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</si>
  <si>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</si>
  <si>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</si>
  <si>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</si>
  <si>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</si>
  <si>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</si>
  <si>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</si>
  <si>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</si>
  <si>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</si>
  <si>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</si>
  <si>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</si>
  <si>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</si>
  <si>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</si>
  <si>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</si>
  <si>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</si>
  <si>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</si>
  <si>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</si>
  <si>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</si>
  <si>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</si>
  <si>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</si>
  <si>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</si>
  <si>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</si>
  <si>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</si>
  <si>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</si>
  <si>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</si>
  <si>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</si>
  <si>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</si>
  <si>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</si>
  <si>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</si>
  <si>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</si>
  <si>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</si>
  <si>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</si>
  <si>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</si>
  <si>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</si>
  <si>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</si>
  <si>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</si>
  <si>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</si>
  <si>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</si>
  <si>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</si>
  <si>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</si>
  <si>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</si>
  <si>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</si>
  <si>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</si>
  <si>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</si>
  <si>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</si>
  <si>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</si>
  <si>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</si>
  <si>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</si>
  <si>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</si>
  <si>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</si>
  <si>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</si>
  <si>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</si>
  <si>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</si>
  <si>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</si>
  <si>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</si>
  <si>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</si>
  <si>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</si>
  <si>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</si>
  <si>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</si>
  <si>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</si>
  <si>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</si>
  <si>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</si>
  <si>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</si>
  <si>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</si>
  <si>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</si>
  <si>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</si>
  <si>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</si>
  <si>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</si>
  <si>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</si>
  <si>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</si>
  <si>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</si>
  <si>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</si>
  <si>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</si>
  <si>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</si>
  <si>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</si>
  <si>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</si>
  <si>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</si>
  <si>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</si>
  <si>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</si>
  <si>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</si>
  <si>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</si>
  <si>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</si>
  <si>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</si>
  <si>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</si>
  <si>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</si>
  <si>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</si>
  <si>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</si>
  <si>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</si>
  <si>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</si>
  <si>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</si>
  <si>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</si>
  <si>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</si>
  <si>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</si>
  <si>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</si>
  <si>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</si>
  <si>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</si>
  <si>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</si>
  <si>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</si>
  <si>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</si>
  <si>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</si>
  <si>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</si>
  <si>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</si>
  <si>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</si>
  <si>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</si>
  <si>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</si>
  <si>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</si>
  <si>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</si>
  <si>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</si>
  <si>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</si>
  <si>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</si>
  <si>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</si>
  <si>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</si>
  <si>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</si>
  <si>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</si>
  <si>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</si>
  <si>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</si>
  <si>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</si>
  <si>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</si>
  <si>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</si>
  <si>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</si>
  <si>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</si>
  <si>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</si>
  <si>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</si>
  <si>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</si>
  <si>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</si>
  <si>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</si>
  <si>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</si>
  <si>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</si>
  <si>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</si>
  <si>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</si>
  <si>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</si>
  <si>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</si>
  <si>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</si>
  <si>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</si>
  <si>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</si>
  <si>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</si>
  <si>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</si>
  <si>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</si>
  <si>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</si>
  <si>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</si>
  <si>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</si>
  <si>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</si>
  <si>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</si>
  <si>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</si>
  <si>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</si>
  <si>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</si>
  <si>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</si>
  <si>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</si>
  <si>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</si>
  <si>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</si>
  <si>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</si>
  <si>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</si>
  <si>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</si>
  <si>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</si>
  <si>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</si>
  <si>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</si>
  <si>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</si>
  <si>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</si>
  <si>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</si>
  <si>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</si>
  <si>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</si>
  <si>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</si>
  <si>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</si>
  <si>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</si>
  <si>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</si>
  <si>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</si>
  <si>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</si>
  <si>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</si>
  <si>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</si>
  <si>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</si>
  <si>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</si>
  <si>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</si>
  <si>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</si>
  <si>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</si>
  <si>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</si>
  <si>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</si>
  <si>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</si>
  <si>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</si>
  <si>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</si>
  <si>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</si>
  <si>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</si>
  <si>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</si>
  <si>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</si>
  <si>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</si>
  <si>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</si>
  <si>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</si>
  <si>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</si>
  <si>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</si>
  <si>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</si>
  <si>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</si>
  <si>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</si>
  <si>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</si>
  <si>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</si>
  <si>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</si>
  <si>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</si>
  <si>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</si>
  <si>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</si>
  <si>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</si>
  <si>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</si>
  <si>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</si>
  <si>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</si>
  <si>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</si>
  <si>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</si>
  <si>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</si>
  <si>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</si>
  <si>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</si>
  <si>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</si>
  <si>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</si>
  <si>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</si>
  <si>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</si>
  <si>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</si>
  <si>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</si>
  <si>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</si>
  <si>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</si>
  <si>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</si>
  <si>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</si>
  <si>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</si>
  <si>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</si>
  <si>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</si>
  <si>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</si>
  <si>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</si>
  <si>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</si>
  <si>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</si>
  <si>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</si>
  <si>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</si>
  <si>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</si>
  <si>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</si>
  <si>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</si>
  <si>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</si>
  <si>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</si>
  <si>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</si>
  <si>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</si>
  <si>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</si>
  <si>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</si>
  <si>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</si>
  <si>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</si>
  <si>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</si>
  <si>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</si>
  <si>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</si>
  <si>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</si>
  <si>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</si>
  <si>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</si>
  <si>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</si>
  <si>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</si>
  <si>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</si>
  <si>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</si>
  <si>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</si>
  <si>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</si>
  <si>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</si>
  <si>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</si>
  <si>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</si>
  <si>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</si>
  <si>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</si>
  <si>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</si>
  <si>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</si>
  <si>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</si>
  <si>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</si>
  <si>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</si>
  <si>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</si>
  <si>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</si>
  <si>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</si>
  <si>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</si>
  <si>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</si>
  <si>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</si>
  <si>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</si>
  <si>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</si>
  <si>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</si>
  <si>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</si>
  <si>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</si>
  <si>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</si>
  <si>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</si>
  <si>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</si>
  <si>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</si>
  <si>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</si>
  <si>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</si>
  <si>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</si>
  <si>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</si>
  <si>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</si>
  <si>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</si>
  <si>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</si>
  <si>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</si>
  <si>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</si>
  <si>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</si>
  <si>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</si>
  <si>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</si>
  <si>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</si>
  <si>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</si>
  <si>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</si>
  <si>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</si>
  <si>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</si>
  <si>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</si>
  <si>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</si>
  <si>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</si>
  <si>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</si>
  <si>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</si>
  <si>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</si>
  <si>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</si>
  <si>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</si>
  <si>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</si>
  <si>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</si>
  <si>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</si>
  <si>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</si>
  <si>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</si>
  <si>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</si>
  <si>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</si>
  <si>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</si>
  <si>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</si>
  <si>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</si>
  <si>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</si>
  <si>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</si>
  <si>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</si>
  <si>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</si>
  <si>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</si>
  <si>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</si>
  <si>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</si>
  <si>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</si>
  <si>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</si>
  <si>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</si>
  <si>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</si>
  <si>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</si>
  <si>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</si>
  <si>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</si>
  <si>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</si>
  <si>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</si>
  <si>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</si>
  <si>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</si>
  <si>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</si>
  <si>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</si>
  <si>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</si>
  <si>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</si>
  <si>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</si>
  <si>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</si>
  <si>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</si>
  <si>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</si>
  <si>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</si>
  <si>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</si>
  <si>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</si>
  <si>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</si>
  <si>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</si>
  <si>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</si>
  <si>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</si>
  <si>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</si>
  <si>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</si>
  <si>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</si>
  <si>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</si>
  <si>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</si>
  <si>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</si>
  <si>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</si>
  <si>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</si>
  <si>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</si>
  <si>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</si>
  <si>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</si>
  <si>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</si>
  <si>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</si>
  <si>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</si>
  <si>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</si>
  <si>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</si>
  <si>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</si>
  <si>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</si>
  <si>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</si>
  <si>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</si>
  <si>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</si>
  <si>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</si>
  <si>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</si>
  <si>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</si>
  <si>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</si>
  <si>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</si>
  <si>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</si>
  <si>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</si>
  <si>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</si>
  <si>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</si>
  <si>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</si>
  <si>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</si>
  <si>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</si>
  <si>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</si>
  <si>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</si>
  <si>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</si>
  <si>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</si>
  <si>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</si>
  <si>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</si>
  <si>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</si>
  <si>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</si>
  <si>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</si>
  <si>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</si>
  <si>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</si>
  <si>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</si>
  <si>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</si>
  <si>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</si>
  <si>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</si>
  <si>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</si>
  <si>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</si>
  <si>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</si>
  <si>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</si>
  <si>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</si>
  <si>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</si>
  <si>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</si>
  <si>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</si>
  <si>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</si>
  <si>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</si>
  <si>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</si>
  <si>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</si>
  <si>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</si>
  <si>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</si>
  <si>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</si>
  <si>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</si>
  <si>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</si>
  <si>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</si>
  <si>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</si>
  <si>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</si>
  <si>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</si>
  <si>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</si>
  <si>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</si>
  <si>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</si>
  <si>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</si>
  <si>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</si>
  <si>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</si>
  <si>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</si>
  <si>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</si>
  <si>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</si>
  <si>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</si>
  <si>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</si>
  <si>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</si>
  <si>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</si>
  <si>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</si>
  <si>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</si>
  <si>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</si>
  <si>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</si>
  <si>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</si>
  <si>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</si>
  <si>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</si>
  <si>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</si>
  <si>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</si>
  <si>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</si>
  <si>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</si>
  <si>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</si>
  <si>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</si>
  <si>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</si>
  <si>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</si>
  <si>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</si>
  <si>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</si>
  <si>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</si>
  <si>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</si>
  <si>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</si>
  <si>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</si>
  <si>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</si>
  <si>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</si>
  <si>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</si>
  <si>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</si>
  <si>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</si>
  <si>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</si>
  <si>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</si>
  <si>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</si>
  <si>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</si>
  <si>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</si>
  <si>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</si>
  <si>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</si>
  <si>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</si>
  <si>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</si>
  <si>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</si>
  <si>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</si>
  <si>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</si>
  <si>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</si>
  <si>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</si>
  <si>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</si>
  <si>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</si>
  <si>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</si>
  <si>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</si>
  <si>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</si>
  <si>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</si>
  <si>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</si>
  <si>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</si>
  <si>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</si>
  <si>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</si>
  <si>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</si>
  <si>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</si>
  <si>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</si>
  <si>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</si>
  <si>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</si>
  <si>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</si>
  <si>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</si>
  <si>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</si>
  <si>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</si>
  <si>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</si>
  <si>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</si>
  <si>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</si>
  <si>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</si>
  <si>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</si>
  <si>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</si>
  <si>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</si>
  <si>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</si>
  <si>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</si>
  <si>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</si>
  <si>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</si>
  <si>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</si>
  <si>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</si>
  <si>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</si>
  <si>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</si>
  <si>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</si>
  <si>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</si>
  <si>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</si>
  <si>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</si>
  <si>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</si>
  <si>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</si>
  <si>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</si>
  <si>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</si>
  <si>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</si>
  <si>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</si>
  <si>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</si>
  <si>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</si>
  <si>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</si>
  <si>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</si>
  <si>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</si>
  <si>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</si>
  <si>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</si>
  <si>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</si>
  <si>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</si>
  <si>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</si>
  <si>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</si>
  <si>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</si>
  <si>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</si>
  <si>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</si>
  <si>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</si>
  <si>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</si>
  <si>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</si>
  <si>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</si>
  <si>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</si>
  <si>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</si>
  <si>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</si>
  <si>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</si>
  <si>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</si>
  <si>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</si>
  <si>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</si>
  <si>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</si>
  <si>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</si>
  <si>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</si>
  <si>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</si>
  <si>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</si>
  <si>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</si>
  <si>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</si>
  <si>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</si>
  <si>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</si>
  <si>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</si>
  <si>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</si>
  <si>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</si>
  <si>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</si>
  <si>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</si>
  <si>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</si>
  <si>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</si>
  <si>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</si>
  <si>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</si>
  <si>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</si>
  <si>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</si>
  <si>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</si>
  <si>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</si>
  <si>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</si>
  <si>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</si>
  <si>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</si>
  <si>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</si>
  <si>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</si>
  <si>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</si>
  <si>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</si>
  <si>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</si>
  <si>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</si>
  <si>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</si>
  <si>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</si>
  <si>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</si>
  <si>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</si>
  <si>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</si>
  <si>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</si>
  <si>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</si>
  <si>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</si>
  <si>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</si>
  <si>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</si>
  <si>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</si>
  <si>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</si>
  <si>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</si>
  <si>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</si>
  <si>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</si>
  <si>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</si>
  <si>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</si>
  <si>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</si>
  <si>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</si>
  <si>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</si>
  <si>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</si>
  <si>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</si>
  <si>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</si>
  <si>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</si>
  <si>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</si>
  <si>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</si>
  <si>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</si>
  <si>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</si>
  <si>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</si>
  <si>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</si>
  <si>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</si>
  <si>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</si>
  <si>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</si>
  <si>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</si>
  <si>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</si>
  <si>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</si>
  <si>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</si>
  <si>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</si>
  <si>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</si>
  <si>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</si>
  <si>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</si>
  <si>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</si>
  <si>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</si>
  <si>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</si>
  <si>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</si>
  <si>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</si>
  <si>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</si>
  <si>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</si>
  <si>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</si>
  <si>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</si>
  <si>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</si>
  <si>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</si>
  <si>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</si>
  <si>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</si>
  <si>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</si>
  <si>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</si>
  <si>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</si>
  <si>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</si>
  <si>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</si>
  <si>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</si>
  <si>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</si>
  <si>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</si>
  <si>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</si>
  <si>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</si>
  <si>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</si>
  <si>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</si>
  <si>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</si>
  <si>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</si>
  <si>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</si>
  <si>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</si>
  <si>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</si>
  <si>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</si>
  <si>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</si>
  <si>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</si>
  <si>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</si>
  <si>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</si>
  <si>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</si>
  <si>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</si>
  <si>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</si>
  <si>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</si>
  <si>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</si>
  <si>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</si>
  <si>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</si>
  <si>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</si>
  <si>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</si>
  <si>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</si>
  <si>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</si>
  <si>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</si>
  <si>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</si>
  <si>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</si>
  <si>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</si>
  <si>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</si>
  <si>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</si>
  <si>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</si>
  <si>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</si>
  <si>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</si>
  <si>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</si>
  <si>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</si>
  <si>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</si>
  <si>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</si>
  <si>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</si>
  <si>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</si>
  <si>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</si>
  <si>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</si>
  <si>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</si>
  <si>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</si>
  <si>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</si>
  <si>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</si>
  <si>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</si>
  <si>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</si>
  <si>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</si>
  <si>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</si>
  <si>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</si>
  <si>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</si>
  <si>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</si>
  <si>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</si>
  <si>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</si>
  <si>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</si>
  <si>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</si>
  <si>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</si>
  <si>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</si>
  <si>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</si>
  <si>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</si>
  <si>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</si>
  <si>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</si>
  <si>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</si>
  <si>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</si>
  <si>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</si>
  <si>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</si>
  <si>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</si>
  <si>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</si>
  <si>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</si>
  <si>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</si>
  <si>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</si>
  <si>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</si>
  <si>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</si>
  <si>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</si>
  <si>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</si>
  <si>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</si>
  <si>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</si>
  <si>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</si>
  <si>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</si>
  <si>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</si>
  <si>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</si>
  <si>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</si>
  <si>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</si>
  <si>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</si>
  <si>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</si>
  <si>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</si>
  <si>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</si>
  <si>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</si>
  <si>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</si>
  <si>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</si>
  <si>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</si>
  <si>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</si>
  <si>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</si>
  <si>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</si>
  <si>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</si>
  <si>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</si>
  <si>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</si>
  <si>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</si>
  <si>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</si>
  <si>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</si>
  <si>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</si>
  <si>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</si>
  <si>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</si>
  <si>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</si>
  <si>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</si>
  <si>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</si>
  <si>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</si>
  <si>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</si>
  <si>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</si>
  <si>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</si>
  <si>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</si>
  <si>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</si>
  <si>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</si>
  <si>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</si>
  <si>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</si>
  <si>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</si>
  <si>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</si>
  <si>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</si>
  <si>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</si>
  <si>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</si>
  <si>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</si>
  <si>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</si>
  <si>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</si>
  <si>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</si>
  <si>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</si>
  <si>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</si>
  <si>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</si>
  <si>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</si>
  <si>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</si>
  <si>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</si>
  <si>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</si>
  <si>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</si>
  <si>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</si>
  <si>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</si>
  <si>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</si>
  <si>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</si>
  <si>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</si>
  <si>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</si>
  <si>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</si>
  <si>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</si>
  <si>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</si>
  <si>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</si>
  <si>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</si>
  <si>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</si>
  <si>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</si>
  <si>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</si>
  <si>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</si>
  <si>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</si>
  <si>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</si>
  <si>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</si>
  <si>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</si>
  <si>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</si>
  <si>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</si>
  <si>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</si>
  <si>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</si>
  <si>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</si>
  <si>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</si>
  <si>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</si>
  <si>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</si>
  <si>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</si>
  <si>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</si>
  <si>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</si>
  <si>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</si>
  <si>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</si>
  <si>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</si>
  <si>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</si>
  <si>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</si>
  <si>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</si>
  <si>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</si>
  <si>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</si>
  <si>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</si>
  <si>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</si>
  <si>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</si>
  <si>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</si>
  <si>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</si>
  <si>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</si>
  <si>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</si>
  <si>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</si>
  <si>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</si>
  <si>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</si>
  <si>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</si>
  <si>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</si>
  <si>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</si>
  <si>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</si>
  <si>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</si>
  <si>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</si>
  <si>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</si>
  <si>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</si>
  <si>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</si>
  <si>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</si>
  <si>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</si>
  <si>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</si>
  <si>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</si>
  <si>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</si>
  <si>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</si>
  <si>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</si>
  <si>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</si>
  <si>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</si>
  <si>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</si>
  <si>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</si>
  <si>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</si>
  <si>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</si>
  <si>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</si>
  <si>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</si>
  <si>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</si>
  <si>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</si>
  <si>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</si>
  <si>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</si>
  <si>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</si>
  <si>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</si>
  <si>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</si>
  <si>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</si>
  <si>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</si>
  <si>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</si>
  <si>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</si>
  <si>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</si>
  <si>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</si>
  <si>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</si>
  <si>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</si>
  <si>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</si>
  <si>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</si>
  <si>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</si>
  <si>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</si>
  <si>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</si>
  <si>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</si>
  <si>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</si>
  <si>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</si>
  <si>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</si>
  <si>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</si>
  <si>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</si>
  <si>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</si>
  <si>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</si>
  <si>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</si>
  <si>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</si>
  <si>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</si>
  <si>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</si>
  <si>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</si>
  <si>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</si>
  <si>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</si>
  <si>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</si>
  <si>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</si>
  <si>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</si>
  <si>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</si>
  <si>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</si>
  <si>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</si>
  <si>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</si>
  <si>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</si>
  <si>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</si>
  <si>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</si>
  <si>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</si>
  <si>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</si>
  <si>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</si>
  <si>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</si>
  <si>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</si>
  <si>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</si>
  <si>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</si>
  <si>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</si>
  <si>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</si>
  <si>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</si>
  <si>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</si>
  <si>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</si>
  <si>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</si>
  <si>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</si>
  <si>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</si>
  <si>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</si>
  <si>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</si>
  <si>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</si>
  <si>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</si>
  <si>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</si>
  <si>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</si>
  <si>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</si>
  <si>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</si>
  <si>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</si>
  <si>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</si>
  <si>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</si>
  <si>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</si>
  <si>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</si>
  <si>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</si>
  <si>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</si>
  <si>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</si>
  <si>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</si>
  <si>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</si>
  <si>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</si>
  <si>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</si>
  <si>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</si>
  <si>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</si>
  <si>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</si>
  <si>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</si>
  <si>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</si>
  <si>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</si>
  <si>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</si>
  <si>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</si>
  <si>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</si>
  <si>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</si>
  <si>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</si>
  <si>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</si>
  <si>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</si>
  <si>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</si>
  <si>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</si>
  <si>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</si>
  <si>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</si>
  <si>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</si>
  <si>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</si>
  <si>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</si>
  <si>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</si>
  <si>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</si>
  <si>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</si>
  <si>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</si>
  <si>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</si>
  <si>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</si>
  <si>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</si>
  <si>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</si>
  <si>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</si>
  <si>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</si>
  <si>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</si>
  <si>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</si>
  <si>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</si>
  <si>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</si>
  <si>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</si>
  <si>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</si>
  <si>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</si>
  <si>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</si>
  <si>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</si>
  <si>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</si>
  <si>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</si>
  <si>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</si>
  <si>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</si>
  <si>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</si>
  <si>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</si>
  <si>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</si>
  <si>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</si>
  <si>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</si>
  <si>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</si>
  <si>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</si>
  <si>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</si>
  <si>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</si>
  <si>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</si>
  <si>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</si>
  <si>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</si>
  <si>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</si>
  <si>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</si>
  <si>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</si>
  <si>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</si>
  <si>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</si>
  <si>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</si>
  <si>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</si>
  <si>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</si>
  <si>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</si>
  <si>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</si>
  <si>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</si>
  <si>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</si>
  <si>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</si>
  <si>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</si>
  <si>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</si>
  <si>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</si>
  <si>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</si>
  <si>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</si>
  <si>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</si>
  <si>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</si>
  <si>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</si>
  <si>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</si>
  <si>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</si>
  <si>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</si>
  <si>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</si>
  <si>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</si>
  <si>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</si>
  <si>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</si>
  <si>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</si>
  <si>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</si>
  <si>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</si>
  <si>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</si>
  <si>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</si>
  <si>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</si>
  <si>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</si>
  <si>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</si>
  <si>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</si>
  <si>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</si>
  <si>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</si>
  <si>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</si>
  <si>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</si>
  <si>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</si>
  <si>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</si>
  <si>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</si>
  <si>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</si>
  <si>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</si>
  <si>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</si>
  <si>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</si>
  <si>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</si>
  <si>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</si>
  <si>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</si>
  <si>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</si>
  <si>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</si>
  <si>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</si>
  <si>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</si>
  <si>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</si>
  <si>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</si>
  <si>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</si>
  <si>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</si>
  <si>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</si>
  <si>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</si>
  <si>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</si>
  <si>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</si>
  <si>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</si>
  <si>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</si>
  <si>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</si>
  <si>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</si>
  <si>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</si>
  <si>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</si>
  <si>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</si>
  <si>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</si>
  <si>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</si>
  <si>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</si>
  <si>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</si>
  <si>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</si>
  <si>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</si>
  <si>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</si>
  <si>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</si>
  <si>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</si>
  <si>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</si>
  <si>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</si>
  <si>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</si>
  <si>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</si>
  <si>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</si>
  <si>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</si>
  <si>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</si>
  <si>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</si>
  <si>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</si>
  <si>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</si>
  <si>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</si>
  <si>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</si>
  <si>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</si>
  <si>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</si>
  <si>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</si>
  <si>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</si>
  <si>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</si>
  <si>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</si>
  <si>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</si>
  <si>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</si>
  <si>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</si>
  <si>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</si>
  <si>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</si>
  <si>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</si>
  <si>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</si>
  <si>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</si>
  <si>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</si>
  <si>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</si>
  <si>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</si>
  <si>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</si>
  <si>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</si>
  <si>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</si>
  <si>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</si>
  <si>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</si>
  <si>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</si>
  <si>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</si>
  <si>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</si>
  <si>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</si>
  <si>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</si>
  <si>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</si>
  <si>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</si>
  <si>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</si>
  <si>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</si>
  <si>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</si>
  <si>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</si>
  <si>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</si>
  <si>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</si>
  <si>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</si>
  <si>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</si>
  <si>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</si>
  <si>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</si>
  <si>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</si>
  <si>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</si>
  <si>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</si>
  <si>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</si>
  <si>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</si>
  <si>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</si>
  <si>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</si>
  <si>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</si>
  <si>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</si>
  <si>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</si>
  <si>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</si>
  <si>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</si>
  <si>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</si>
  <si>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</si>
  <si>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</si>
  <si>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</si>
  <si>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</si>
  <si>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</si>
  <si>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</si>
  <si>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</si>
  <si>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</si>
  <si>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</si>
  <si>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</si>
  <si>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</si>
  <si>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</si>
  <si>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</si>
  <si>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</si>
  <si>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</si>
  <si>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</si>
  <si>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</si>
  <si>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</si>
  <si>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</si>
  <si>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</si>
  <si>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</si>
  <si>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</si>
  <si>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</si>
  <si>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</si>
  <si>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</si>
  <si>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</si>
  <si>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</si>
  <si>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</si>
  <si>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</si>
  <si>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</si>
  <si>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</si>
  <si>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</si>
  <si>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</si>
  <si>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</si>
  <si>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</si>
  <si>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</si>
  <si>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</si>
  <si>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</si>
  <si>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</si>
  <si>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</si>
  <si>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</si>
  <si>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</si>
  <si>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</si>
  <si>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</si>
  <si>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</si>
  <si>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</si>
  <si>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</si>
  <si>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</si>
  <si>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</si>
  <si>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</si>
  <si>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</si>
  <si>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</si>
  <si>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</si>
  <si>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</si>
  <si>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</si>
  <si>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</si>
  <si>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</si>
  <si>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</si>
  <si>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</si>
  <si>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</si>
  <si>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</si>
  <si>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</si>
  <si>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</si>
  <si>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</si>
  <si>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</si>
  <si>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</si>
  <si>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</si>
  <si>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</si>
  <si>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</si>
  <si>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</si>
  <si>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</si>
  <si>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</si>
  <si>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</si>
  <si>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</si>
  <si>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</si>
  <si>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</si>
  <si>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</si>
  <si>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</si>
  <si>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</si>
  <si>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</si>
  <si>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</si>
  <si>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</si>
  <si>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</si>
  <si>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</si>
  <si>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</si>
  <si>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</si>
  <si>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</si>
  <si>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</si>
  <si>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</si>
  <si>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</si>
  <si>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</si>
  <si>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</si>
  <si>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</si>
  <si>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</si>
  <si>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</si>
  <si>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</si>
  <si>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</si>
  <si>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</si>
  <si>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</si>
  <si>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</si>
  <si>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</si>
  <si>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</si>
  <si>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</si>
  <si>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</si>
  <si>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</si>
  <si>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</si>
  <si>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</si>
  <si>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</si>
  <si>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</si>
  <si>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</si>
  <si>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</si>
  <si>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</si>
  <si>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</si>
  <si>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</si>
  <si>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</si>
  <si>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</si>
  <si>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</si>
  <si>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</si>
  <si>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</si>
  <si>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</si>
  <si>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</si>
  <si>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</si>
  <si>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</si>
  <si>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</si>
  <si>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</si>
  <si>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</si>
  <si>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</si>
  <si>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</si>
  <si>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</si>
  <si>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</si>
  <si>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</si>
  <si>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</si>
  <si>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</si>
  <si>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</si>
  <si>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</si>
  <si>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</si>
  <si>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</si>
  <si>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</si>
  <si>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</si>
  <si>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</si>
  <si>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</si>
  <si>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</si>
  <si>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</si>
  <si>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</si>
  <si>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</si>
  <si>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</si>
  <si>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</si>
  <si>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</si>
  <si>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</si>
  <si>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</si>
  <si>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</si>
  <si>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</si>
  <si>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</si>
  <si>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</si>
  <si>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</si>
  <si>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</si>
  <si>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</si>
  <si>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</si>
  <si>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</si>
  <si>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</si>
  <si>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</si>
  <si>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</si>
  <si>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</si>
  <si>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</si>
  <si>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</si>
  <si>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</si>
  <si>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</si>
  <si>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</si>
  <si>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</si>
  <si>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</si>
  <si>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</si>
  <si>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</si>
  <si>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</si>
  <si>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</si>
  <si>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</si>
  <si>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</si>
  <si>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</si>
  <si>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</si>
  <si>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</si>
  <si>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</si>
  <si>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</si>
  <si>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</si>
  <si>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</si>
  <si>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</si>
  <si>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</si>
  <si>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</si>
  <si>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</si>
  <si>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</si>
  <si>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</si>
  <si>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</si>
  <si>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</si>
  <si>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</si>
  <si>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</si>
  <si>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</si>
  <si>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</si>
  <si>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</si>
  <si>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</si>
  <si>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</si>
  <si>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</si>
  <si>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</si>
  <si>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</si>
  <si>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</si>
  <si>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</si>
  <si>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</si>
  <si>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</si>
  <si>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</si>
  <si>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</si>
  <si>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</si>
  <si>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</si>
  <si>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</si>
  <si>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</si>
  <si>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</si>
  <si>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</si>
  <si>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</si>
  <si>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</si>
  <si>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</si>
  <si>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</si>
  <si>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</si>
  <si>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</si>
  <si>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</si>
  <si>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</si>
  <si>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</si>
  <si>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</si>
  <si>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</si>
  <si>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</si>
  <si>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</si>
  <si>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</si>
  <si>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</si>
  <si>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</si>
  <si>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</si>
  <si>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</si>
  <si>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</si>
  <si>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</si>
  <si>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</si>
  <si>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</si>
  <si>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</si>
  <si>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</si>
  <si>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</si>
  <si>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</si>
  <si>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</si>
  <si>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</si>
  <si>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</si>
  <si>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</si>
  <si>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</si>
  <si>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</si>
  <si>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</si>
  <si>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</si>
  <si>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</si>
  <si>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</si>
  <si>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</si>
  <si>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</si>
  <si>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</si>
  <si>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</si>
  <si>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</si>
  <si>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</si>
  <si>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</si>
  <si>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</si>
  <si>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</si>
  <si>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</si>
  <si>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</si>
  <si>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</si>
  <si>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</si>
  <si>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</si>
  <si>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</si>
  <si>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</si>
  <si>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</si>
  <si>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</si>
  <si>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</si>
  <si>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</si>
  <si>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</si>
  <si>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</si>
  <si>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</si>
  <si>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</si>
  <si>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</si>
  <si>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</si>
  <si>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</si>
  <si>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</si>
  <si>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</si>
  <si>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</si>
  <si>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</si>
  <si>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</si>
  <si>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</si>
  <si>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</si>
  <si>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</si>
  <si>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</si>
  <si>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</si>
  <si>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</si>
  <si>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</si>
  <si>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</si>
  <si>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</si>
  <si>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</si>
  <si>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</si>
  <si>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</si>
  <si>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</si>
  <si>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</si>
  <si>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</si>
  <si>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</si>
  <si>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</si>
  <si>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</si>
  <si>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</si>
  <si>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</si>
  <si>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</si>
  <si>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</si>
  <si>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</si>
  <si>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</si>
  <si>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</si>
  <si>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</si>
  <si>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</si>
  <si>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</si>
  <si>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</si>
  <si>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</si>
  <si>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</si>
  <si>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</si>
  <si>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</si>
  <si>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</si>
  <si>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</si>
  <si>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</si>
  <si>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</si>
  <si>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</si>
  <si>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</si>
  <si>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</si>
  <si>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</si>
  <si>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</si>
  <si>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</si>
  <si>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</si>
  <si>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</si>
  <si>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</si>
  <si>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</si>
  <si>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</si>
  <si>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</si>
  <si>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</si>
  <si>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</si>
  <si>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</si>
  <si>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</si>
  <si>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</si>
  <si>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</si>
  <si>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</si>
  <si>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</si>
  <si>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</si>
  <si>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</si>
  <si>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</si>
  <si>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</si>
  <si>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</si>
  <si>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</si>
  <si>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</si>
  <si>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</si>
  <si>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</si>
  <si>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</si>
  <si>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</si>
  <si>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</si>
  <si>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</si>
  <si>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</si>
  <si>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</si>
  <si>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</si>
  <si>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</si>
  <si>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</si>
  <si>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</si>
  <si>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</si>
  <si>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</si>
  <si>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</si>
  <si>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</si>
  <si>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</si>
  <si>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</si>
  <si>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</si>
  <si>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</si>
  <si>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</si>
  <si>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</si>
  <si>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</si>
  <si>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</si>
  <si>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</si>
  <si>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</si>
  <si>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</si>
  <si>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</si>
  <si>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</si>
  <si>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</si>
  <si>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</si>
  <si>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</si>
  <si>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</si>
  <si>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</si>
  <si>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</si>
  <si>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</si>
  <si>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</si>
  <si>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</si>
  <si>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</si>
  <si>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</si>
  <si>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</si>
  <si>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</si>
  <si>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</si>
  <si>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</si>
  <si>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</si>
  <si>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</si>
  <si>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</si>
  <si>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</si>
  <si>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</si>
  <si>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</si>
  <si>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</si>
  <si>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</si>
  <si>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</si>
  <si>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</si>
  <si>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</si>
  <si>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</si>
  <si>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</si>
  <si>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</si>
  <si>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</si>
  <si>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</si>
  <si>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</si>
  <si>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</si>
  <si>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</si>
  <si>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</si>
  <si>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</si>
  <si>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</si>
  <si>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</si>
  <si>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</si>
  <si>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</si>
  <si>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</si>
  <si>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</si>
  <si>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</si>
  <si>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</si>
  <si>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</si>
  <si>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</si>
  <si>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</si>
  <si>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</si>
  <si>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</si>
  <si>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</si>
  <si>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</si>
  <si>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</si>
  <si>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</si>
  <si>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</si>
  <si>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</si>
  <si>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</si>
  <si>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</si>
  <si>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</si>
  <si>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</si>
  <si>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</si>
  <si>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</si>
  <si>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</si>
  <si>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</si>
  <si>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</si>
  <si>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</si>
  <si>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</si>
  <si>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</si>
  <si>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</si>
  <si>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</si>
  <si>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</si>
  <si>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</si>
  <si>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</si>
  <si>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</si>
  <si>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</si>
  <si>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</si>
  <si>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</si>
  <si>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</si>
  <si>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</si>
  <si>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</si>
  <si>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</si>
  <si>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</si>
  <si>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</si>
  <si>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</si>
  <si>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</si>
  <si>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</si>
  <si>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</si>
  <si>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</si>
  <si>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</si>
  <si>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</si>
  <si>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</si>
  <si>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</si>
  <si>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</si>
  <si>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</si>
  <si>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</si>
  <si>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</si>
  <si>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</si>
  <si>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</si>
  <si>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</si>
  <si>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</si>
  <si>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</si>
  <si>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</si>
  <si>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</si>
  <si>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</si>
  <si>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</si>
  <si>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</si>
  <si>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</si>
  <si>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</si>
  <si>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</si>
  <si>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</si>
  <si>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</si>
  <si>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</si>
  <si>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</si>
  <si>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</si>
  <si>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</si>
  <si>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</si>
  <si>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</si>
  <si>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</si>
  <si>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</si>
  <si>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</si>
  <si>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</si>
  <si>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</si>
  <si>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</si>
  <si>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</si>
  <si>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</si>
  <si>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</si>
  <si>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</si>
  <si>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</si>
  <si>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</si>
  <si>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</si>
  <si>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</si>
  <si>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</si>
  <si>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</si>
  <si>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</si>
  <si>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</si>
  <si>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</si>
  <si>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</si>
  <si>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</si>
  <si>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</si>
  <si>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</si>
  <si>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</si>
  <si>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</si>
  <si>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</si>
  <si>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</si>
  <si>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</si>
  <si>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</si>
  <si>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</si>
  <si>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</si>
  <si>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</si>
  <si>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</si>
  <si>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</si>
  <si>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</si>
  <si>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</si>
  <si>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</si>
  <si>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</si>
  <si>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</si>
  <si>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</si>
  <si>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</si>
  <si>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</si>
  <si>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</si>
  <si>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</si>
  <si>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</si>
  <si>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</si>
  <si>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</si>
  <si>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</si>
  <si>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</si>
  <si>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</si>
  <si>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</si>
  <si>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</si>
  <si>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</si>
  <si>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</si>
  <si>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</si>
  <si>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</si>
  <si>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</si>
  <si>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</si>
  <si>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</si>
  <si>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</si>
  <si>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</si>
  <si>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</si>
  <si>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</si>
  <si>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</si>
  <si>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</si>
  <si>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</si>
  <si>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</si>
  <si>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</si>
  <si>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</si>
  <si>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</si>
  <si>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</si>
  <si>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</si>
  <si>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</si>
  <si>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</si>
  <si>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</si>
  <si>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</si>
  <si>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</si>
  <si>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</si>
  <si>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</si>
  <si>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</si>
  <si>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</si>
  <si>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</si>
  <si>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</si>
  <si>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</si>
  <si>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</si>
  <si>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</si>
  <si>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</si>
  <si>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</si>
  <si>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</si>
  <si>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</si>
  <si>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</si>
  <si>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</si>
  <si>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</si>
  <si>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</si>
  <si>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</si>
  <si>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</si>
  <si>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</si>
  <si>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</si>
  <si>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</si>
  <si>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</si>
  <si>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</si>
  <si>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</si>
  <si>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</si>
  <si>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</si>
  <si>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</si>
  <si>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</si>
  <si>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</si>
  <si>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</si>
  <si>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</si>
  <si>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</si>
  <si>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</si>
  <si>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</si>
  <si>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</si>
  <si>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</si>
  <si>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</si>
  <si>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</si>
  <si>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</si>
  <si>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</si>
  <si>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</si>
  <si>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</si>
  <si>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</si>
  <si>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</si>
  <si>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</si>
  <si>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</si>
  <si>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</si>
  <si>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</si>
  <si>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</si>
  <si>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</si>
  <si>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</si>
  <si>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</si>
  <si>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</si>
  <si>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</si>
  <si>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</si>
  <si>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</si>
  <si>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</si>
  <si>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</si>
  <si>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</si>
  <si>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</si>
  <si>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</si>
  <si>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</si>
  <si>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</si>
  <si>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</si>
  <si>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</si>
  <si>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</si>
  <si>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</si>
  <si>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</si>
  <si>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</si>
  <si>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</si>
  <si>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</si>
  <si>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</si>
  <si>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</si>
  <si>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</si>
  <si>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</si>
  <si>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</si>
  <si>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</si>
  <si>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</si>
  <si>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</si>
  <si>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</si>
  <si>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</si>
  <si>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</si>
  <si>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</si>
  <si>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</si>
  <si>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</si>
  <si>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</si>
  <si>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</si>
  <si>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</si>
  <si>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</si>
  <si>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</si>
  <si>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</si>
  <si>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</si>
  <si>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</si>
  <si>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</si>
  <si>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</si>
  <si>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</si>
  <si>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</si>
  <si>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</si>
  <si>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</si>
  <si>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</si>
  <si>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</si>
  <si>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</si>
  <si>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</si>
  <si>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</si>
  <si>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</si>
  <si>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</si>
  <si>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</si>
  <si>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</si>
  <si>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</si>
  <si>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</si>
  <si>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</si>
  <si>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</si>
  <si>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</si>
  <si>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</si>
  <si>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</si>
  <si>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</si>
  <si>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</si>
  <si>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</si>
  <si>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</si>
  <si>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</si>
  <si>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</si>
  <si>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</si>
  <si>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</si>
  <si>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</si>
  <si>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</si>
  <si>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</si>
  <si>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</si>
  <si>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</si>
  <si>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</si>
  <si>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</si>
  <si>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</si>
  <si>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</si>
  <si>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</si>
  <si>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</si>
  <si>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</si>
  <si>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</si>
  <si>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</si>
  <si>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</si>
  <si>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</si>
  <si>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</si>
  <si>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</si>
  <si>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</si>
  <si>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</si>
  <si>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</si>
  <si>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</si>
  <si>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</si>
  <si>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</si>
  <si>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</si>
  <si>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</si>
  <si>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</si>
  <si>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</si>
  <si>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</si>
  <si>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</si>
  <si>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</si>
  <si>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</si>
  <si>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</si>
  <si>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</si>
  <si>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</si>
  <si>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</si>
  <si>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</si>
  <si>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</si>
  <si>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</si>
  <si>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</si>
  <si>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</si>
  <si>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</si>
  <si>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</si>
  <si>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</si>
  <si>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</si>
  <si>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</si>
  <si>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</si>
  <si>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</si>
  <si>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</si>
  <si>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</si>
  <si>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</si>
  <si>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</si>
  <si>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</si>
  <si>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</si>
  <si>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</si>
  <si>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</si>
  <si>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</si>
  <si>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</si>
  <si>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</si>
  <si>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</si>
  <si>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</si>
  <si>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</si>
  <si>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</si>
  <si>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</si>
  <si>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</si>
  <si>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</si>
  <si>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</si>
  <si>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</si>
  <si>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</si>
  <si>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</si>
  <si>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</si>
  <si>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</si>
  <si>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</si>
  <si>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</si>
  <si>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</si>
  <si>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</si>
  <si>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</si>
  <si>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</si>
  <si>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</si>
  <si>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</si>
  <si>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</si>
  <si>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</si>
  <si>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</si>
  <si>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</si>
  <si>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</si>
  <si>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</si>
  <si>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</si>
  <si>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</si>
  <si>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</si>
  <si>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</si>
  <si>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</si>
  <si>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</si>
  <si>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</si>
  <si>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</si>
  <si>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</si>
  <si>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</si>
  <si>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</si>
  <si>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</si>
  <si>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</si>
  <si>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</si>
  <si>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</si>
  <si>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</si>
  <si>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</si>
  <si>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</si>
  <si>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</si>
  <si>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</si>
  <si>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</si>
  <si>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</si>
  <si>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</si>
  <si>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</si>
  <si>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</si>
  <si>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</si>
  <si>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</si>
  <si>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</si>
  <si>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</si>
  <si>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</si>
  <si>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</si>
  <si>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</si>
  <si>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</si>
  <si>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</si>
  <si>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</si>
  <si>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</si>
  <si>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</si>
  <si>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</si>
  <si>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</si>
  <si>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</si>
  <si>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</si>
  <si>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</si>
  <si>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</si>
  <si>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</si>
  <si>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</si>
  <si>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</si>
  <si>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</si>
  <si>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</si>
  <si>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</si>
  <si>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</si>
  <si>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</si>
  <si>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</si>
  <si>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</si>
  <si>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</si>
  <si>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</si>
  <si>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</si>
  <si>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</si>
  <si>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</si>
  <si>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</si>
  <si>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</si>
  <si>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</si>
  <si>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</si>
  <si>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</si>
  <si>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</si>
  <si>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</si>
  <si>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</si>
  <si>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</si>
  <si>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</si>
  <si>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</si>
  <si>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</si>
  <si>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</si>
  <si>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</si>
  <si>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</si>
  <si>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</si>
  <si>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</si>
  <si>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</si>
  <si>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</si>
  <si>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</si>
  <si>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</si>
  <si>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</si>
  <si>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</si>
  <si>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</si>
  <si>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</si>
  <si>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</si>
  <si>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</si>
  <si>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</si>
  <si>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</si>
  <si>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</si>
  <si>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</si>
  <si>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</si>
  <si>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</si>
  <si>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</si>
  <si>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</si>
  <si>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</si>
  <si>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</si>
  <si>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</si>
  <si>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</si>
  <si>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</si>
  <si>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</si>
  <si>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</si>
  <si>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</si>
  <si>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</si>
  <si>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</si>
  <si>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</si>
  <si>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</si>
  <si>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</si>
  <si>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</si>
  <si>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</si>
  <si>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</si>
  <si>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</si>
  <si>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</si>
  <si>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</si>
  <si>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</si>
  <si>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</si>
  <si>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</si>
  <si>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</si>
  <si>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</si>
  <si>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</si>
  <si>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</si>
  <si>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</si>
  <si>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</si>
  <si>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</si>
  <si>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</si>
  <si>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</si>
  <si>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</si>
  <si>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</si>
  <si>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</si>
  <si>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</si>
  <si>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</si>
  <si>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</si>
  <si>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</si>
  <si>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</si>
  <si>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</si>
  <si>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</si>
  <si>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</si>
  <si>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</si>
  <si>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</si>
  <si>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</si>
  <si>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</si>
  <si>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</si>
  <si>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</si>
  <si>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</si>
  <si>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</si>
  <si>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</si>
  <si>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</si>
  <si>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</si>
  <si>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</si>
  <si>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</si>
  <si>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</si>
  <si>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</si>
  <si>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</si>
  <si>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</si>
  <si>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</si>
  <si>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</si>
  <si>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</si>
  <si>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</si>
  <si>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</si>
  <si>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</si>
  <si>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</si>
  <si>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</si>
  <si>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</si>
  <si>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</si>
  <si>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</si>
  <si>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</si>
  <si>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</si>
  <si>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</si>
  <si>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</si>
  <si>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</si>
  <si>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</si>
  <si>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</si>
  <si>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</si>
  <si>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</si>
  <si>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</si>
  <si>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</si>
  <si>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</si>
  <si>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</si>
  <si>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</si>
  <si>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</si>
  <si>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</si>
  <si>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</si>
  <si>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</si>
  <si>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</si>
  <si>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</si>
  <si>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</si>
  <si>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</si>
  <si>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</si>
  <si>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</si>
  <si>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</si>
  <si>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</si>
  <si>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</si>
  <si>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</si>
  <si>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</si>
  <si>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</si>
  <si>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</si>
  <si>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</si>
  <si>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</si>
  <si>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</si>
  <si>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</si>
  <si>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</si>
  <si>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</si>
  <si>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</si>
  <si>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</si>
  <si>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</si>
  <si>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</si>
  <si>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</si>
  <si>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</si>
  <si>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</si>
  <si>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</si>
  <si>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</si>
  <si>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</si>
  <si>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</si>
  <si>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</si>
  <si>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</si>
  <si>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</si>
  <si>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</si>
  <si>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</si>
  <si>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</si>
  <si>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</si>
  <si>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</si>
  <si>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</si>
  <si>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</si>
  <si>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</si>
  <si>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</si>
  <si>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</si>
  <si>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</si>
  <si>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</si>
  <si>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</si>
  <si>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</si>
  <si>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</si>
  <si>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</si>
  <si>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</si>
  <si>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</si>
  <si>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</si>
  <si>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</si>
  <si>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</si>
  <si>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</si>
  <si>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</si>
  <si>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</si>
  <si>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</si>
  <si>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</si>
  <si>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</si>
  <si>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</si>
  <si>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</si>
  <si>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</si>
  <si>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</si>
  <si>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</si>
  <si>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</si>
  <si>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</si>
  <si>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</si>
  <si>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</si>
  <si>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</si>
  <si>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</si>
  <si>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</si>
  <si>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</si>
  <si>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</si>
  <si>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</si>
  <si>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</si>
  <si>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</si>
  <si>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</si>
  <si>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</si>
  <si>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</si>
  <si>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</si>
  <si>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</si>
  <si>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</si>
  <si>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</si>
  <si>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</si>
  <si>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</si>
  <si>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</si>
  <si>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</si>
  <si>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</si>
  <si>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</si>
  <si>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</si>
  <si>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</si>
  <si>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</si>
  <si>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</si>
  <si>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</si>
  <si>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</si>
  <si>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</si>
  <si>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</si>
  <si>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</si>
  <si>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</si>
  <si>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</si>
  <si>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</si>
  <si>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</si>
  <si>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</si>
  <si>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</si>
  <si>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</si>
  <si>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</si>
  <si>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</si>
  <si>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</si>
  <si>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</si>
  <si>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</si>
  <si>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</si>
  <si>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</si>
  <si>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</si>
  <si>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</si>
  <si>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</si>
  <si>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</si>
  <si>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</si>
  <si>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</si>
  <si>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</si>
  <si>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</si>
  <si>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</si>
  <si>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</si>
  <si>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</si>
  <si>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</si>
  <si>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</si>
  <si>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</si>
  <si>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</si>
  <si>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</si>
  <si>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</si>
  <si>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</si>
  <si>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</si>
  <si>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</si>
  <si>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</si>
  <si>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</si>
  <si>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</si>
  <si>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</si>
  <si>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</si>
  <si>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</si>
  <si>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</si>
  <si>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</si>
  <si>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</si>
  <si>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</si>
  <si>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</si>
  <si>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</si>
  <si>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</si>
  <si>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</si>
  <si>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</si>
  <si>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</si>
  <si>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</si>
  <si>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</si>
  <si>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</si>
  <si>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</si>
  <si>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</si>
  <si>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</si>
  <si>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</si>
  <si>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</si>
  <si>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</si>
  <si>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</si>
  <si>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</si>
  <si>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</si>
  <si>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</si>
  <si>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</si>
  <si>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</si>
  <si>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</si>
  <si>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</si>
  <si>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</si>
  <si>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</si>
  <si>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</si>
  <si>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</si>
  <si>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</si>
  <si>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</si>
  <si>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</si>
  <si>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</si>
  <si>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</si>
  <si>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</si>
  <si>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</si>
  <si>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</si>
  <si>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</si>
  <si>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</si>
  <si>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</si>
  <si>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</si>
  <si>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</si>
  <si>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</si>
  <si>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</si>
  <si>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</si>
  <si>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</si>
  <si>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</si>
  <si>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</si>
  <si>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</si>
  <si>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</si>
  <si>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</si>
  <si>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</si>
  <si>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</si>
  <si>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</si>
  <si>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</si>
  <si>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</si>
  <si>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</si>
  <si>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</si>
  <si>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</si>
  <si>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</si>
  <si>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</si>
  <si>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</si>
  <si>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</si>
  <si>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</si>
  <si>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</si>
  <si>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</si>
  <si>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</si>
  <si>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</si>
  <si>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</si>
  <si>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</si>
  <si>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</si>
  <si>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</si>
  <si>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</si>
  <si>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</si>
  <si>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</si>
  <si>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</si>
  <si>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</si>
  <si>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</si>
  <si>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</si>
  <si>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</si>
  <si>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</si>
  <si>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</si>
  <si>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</si>
  <si>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</si>
  <si>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</si>
  <si>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</si>
  <si>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</si>
  <si>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</si>
  <si>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</si>
  <si>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</si>
  <si>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</si>
  <si>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</si>
  <si>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</si>
  <si>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</si>
  <si>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</si>
  <si>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</si>
  <si>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</si>
  <si>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</si>
  <si>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</si>
  <si>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</si>
  <si>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</si>
  <si>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</si>
  <si>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</si>
  <si>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</si>
  <si>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</si>
  <si>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</si>
  <si>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</si>
  <si>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</si>
  <si>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</si>
  <si>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</si>
  <si>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</si>
  <si>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</si>
  <si>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</si>
  <si>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</si>
  <si>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</si>
  <si>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</si>
  <si>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</si>
  <si>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</si>
  <si>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</si>
  <si>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</si>
  <si>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</si>
  <si>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</si>
  <si>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</si>
  <si>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</si>
  <si>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</si>
  <si>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</si>
  <si>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</si>
  <si>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</si>
  <si>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</si>
  <si>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</si>
  <si>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</si>
  <si>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</si>
  <si>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</si>
  <si>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</si>
  <si>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</si>
  <si>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</si>
  <si>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</si>
  <si>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</si>
  <si>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</si>
  <si>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</si>
  <si>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</si>
  <si>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</si>
  <si>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</si>
  <si>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</si>
  <si>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</si>
  <si>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</si>
  <si>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</si>
  <si>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</si>
  <si>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</si>
  <si>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</si>
  <si>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</si>
  <si>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</si>
  <si>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</si>
  <si>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</si>
  <si>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</si>
  <si>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</si>
  <si>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</si>
  <si>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</si>
  <si>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</si>
  <si>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</si>
  <si>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</si>
  <si>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</si>
  <si>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</si>
  <si>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</si>
  <si>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</si>
  <si>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</si>
  <si>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</si>
  <si>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</si>
  <si>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</si>
  <si>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</si>
  <si>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</si>
  <si>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</si>
  <si>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</si>
  <si>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</si>
  <si>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</si>
  <si>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</si>
  <si>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</si>
  <si>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</si>
  <si>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</si>
  <si>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</si>
  <si>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</si>
  <si>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</si>
  <si>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</si>
  <si>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</si>
  <si>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</si>
  <si>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</si>
  <si>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</si>
  <si>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</si>
  <si>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</si>
  <si>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</si>
  <si>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</si>
  <si>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</si>
  <si>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</si>
  <si>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</si>
  <si>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</si>
  <si>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</si>
  <si>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</si>
  <si>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</si>
  <si>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</si>
  <si>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</si>
  <si>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</si>
  <si>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</si>
  <si>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</si>
  <si>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</si>
  <si>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</si>
  <si>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</si>
  <si>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</si>
  <si>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</si>
  <si>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</si>
  <si>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</si>
  <si>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</si>
  <si>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</si>
  <si>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</si>
  <si>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</si>
  <si>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</si>
  <si>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</si>
  <si>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</si>
  <si>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</si>
  <si>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</si>
  <si>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</si>
  <si>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</si>
  <si>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</si>
  <si>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</si>
  <si>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</si>
  <si>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</si>
  <si>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</si>
  <si>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</si>
  <si>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</si>
  <si>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</si>
  <si>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</si>
  <si>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</si>
  <si>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</si>
  <si>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</si>
  <si>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</si>
  <si>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</si>
  <si>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</si>
  <si>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</si>
  <si>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</si>
  <si>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</si>
  <si>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</si>
  <si>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</si>
  <si>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</si>
  <si>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</si>
  <si>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</si>
  <si>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</si>
  <si>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</si>
  <si>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</si>
  <si>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</si>
  <si>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</si>
  <si>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</si>
  <si>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</si>
  <si>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</si>
  <si>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</si>
  <si>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</si>
  <si>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</si>
  <si>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</si>
  <si>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</si>
  <si>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</si>
  <si>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</si>
  <si>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</si>
  <si>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</si>
  <si>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</si>
  <si>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</si>
  <si>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</si>
  <si>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</si>
  <si>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</si>
  <si>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</si>
  <si>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</si>
  <si>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</si>
  <si>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</si>
  <si>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</si>
  <si>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</si>
  <si>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</si>
  <si>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</si>
  <si>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</si>
  <si>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</si>
  <si>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</si>
  <si>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</si>
  <si>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</si>
  <si>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</si>
  <si>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</si>
  <si>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</si>
  <si>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</si>
  <si>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</si>
  <si>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</si>
  <si>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</si>
  <si>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</si>
  <si>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</si>
  <si>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</si>
  <si>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</si>
  <si>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</si>
  <si>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</si>
  <si>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</si>
  <si>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</si>
  <si>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</si>
  <si>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</si>
  <si>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</si>
  <si>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</si>
  <si>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</si>
  <si>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</si>
  <si>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</si>
  <si>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</si>
  <si>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</si>
  <si>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</si>
  <si>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</si>
  <si>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</si>
  <si>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</si>
  <si>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</si>
  <si>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</si>
  <si>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</si>
  <si>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</si>
  <si>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</si>
  <si>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</si>
  <si>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</si>
  <si>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</si>
  <si>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</si>
  <si>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</si>
  <si>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</si>
  <si>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</si>
  <si>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</si>
  <si>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</si>
  <si>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</si>
  <si>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</si>
  <si>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</si>
  <si>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</si>
  <si>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</si>
  <si>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</si>
  <si>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</si>
  <si>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</si>
  <si>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</si>
  <si>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</si>
  <si>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</si>
  <si>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</si>
  <si>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</si>
  <si>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</si>
  <si>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</si>
  <si>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</si>
  <si>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</si>
  <si>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</si>
  <si>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</si>
  <si>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</si>
  <si>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</si>
  <si>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</si>
  <si>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</si>
  <si>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</si>
  <si>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</si>
  <si>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</si>
  <si>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</si>
  <si>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</si>
  <si>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</si>
  <si>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</si>
  <si>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</si>
  <si>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</si>
  <si>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</si>
  <si>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</si>
  <si>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</si>
  <si>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</si>
  <si>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</si>
  <si>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</si>
  <si>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</si>
  <si>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</si>
  <si>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</si>
  <si>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</si>
  <si>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</si>
  <si>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</si>
  <si>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</si>
  <si>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</si>
  <si>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</si>
  <si>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</si>
  <si>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</si>
  <si>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</si>
  <si>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</si>
  <si>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</si>
  <si>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</si>
  <si>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</si>
  <si>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</si>
  <si>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</si>
  <si>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</si>
  <si>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</si>
  <si>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</si>
  <si>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</si>
  <si>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</si>
  <si>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</si>
  <si>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</si>
  <si>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</si>
  <si>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</si>
  <si>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</si>
  <si>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</si>
  <si>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</si>
  <si>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</si>
  <si>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</si>
  <si>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</si>
  <si>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</si>
  <si>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</si>
  <si>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</si>
  <si>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</si>
  <si>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</si>
  <si>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</si>
  <si>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</si>
  <si>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</si>
  <si>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</si>
  <si>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</si>
  <si>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</si>
  <si>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</si>
  <si>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</si>
  <si>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</si>
  <si>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</si>
  <si>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</si>
  <si>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</si>
  <si>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</si>
  <si>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</si>
  <si>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</si>
  <si>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</si>
  <si>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</si>
  <si>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</si>
  <si>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</si>
  <si>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</si>
  <si>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</si>
  <si>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</si>
  <si>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</si>
  <si>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</si>
  <si>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</si>
  <si>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</si>
  <si>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</si>
  <si>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</si>
  <si>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</si>
  <si>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</si>
  <si>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</si>
  <si>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</si>
  <si>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</si>
  <si>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</si>
  <si>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</si>
  <si>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</si>
  <si>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</si>
  <si>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</si>
  <si>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</si>
  <si>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</si>
  <si>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</si>
  <si>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</si>
  <si>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</si>
  <si>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</si>
  <si>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</si>
  <si>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</si>
  <si>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</si>
  <si>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</si>
  <si>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</si>
  <si>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</si>
  <si>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</si>
  <si>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</si>
  <si>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</si>
  <si>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</si>
  <si>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</si>
  <si>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</si>
  <si>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</si>
  <si>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</si>
  <si>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</si>
  <si>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</si>
  <si>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</si>
  <si>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</si>
  <si>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</si>
  <si>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</si>
  <si>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</si>
  <si>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</si>
  <si>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</si>
  <si>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</si>
  <si>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</si>
  <si>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</si>
  <si>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</si>
  <si>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</si>
  <si>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</si>
  <si>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</si>
  <si>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</si>
  <si>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</si>
  <si>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</si>
  <si>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</si>
  <si>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</si>
  <si>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</si>
  <si>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</si>
  <si>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</si>
  <si>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</si>
  <si>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</si>
  <si>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</si>
  <si>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</si>
  <si>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</si>
  <si>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</si>
  <si>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</si>
  <si>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</si>
  <si>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</si>
  <si>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</si>
  <si>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</si>
  <si>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</si>
  <si>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</si>
  <si>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</si>
  <si>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</si>
  <si>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</si>
  <si>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</si>
  <si>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</si>
  <si>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</si>
  <si>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</si>
  <si>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</si>
  <si>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</si>
  <si>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</si>
  <si>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</si>
  <si>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</si>
  <si>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</si>
  <si>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</si>
  <si>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</si>
  <si>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</si>
  <si>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</si>
  <si>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</si>
  <si>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</si>
  <si>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</si>
  <si>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</si>
  <si>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</si>
  <si>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</si>
  <si>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</si>
  <si>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</si>
  <si>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</si>
  <si>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</si>
  <si>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</si>
  <si>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</si>
  <si>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</si>
  <si>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</si>
  <si>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</si>
  <si>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</si>
  <si>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</si>
  <si>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</si>
  <si>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</si>
  <si>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</si>
  <si>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</si>
  <si>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</si>
  <si>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</si>
  <si>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</si>
  <si>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</si>
  <si>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</si>
  <si>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</si>
  <si>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</si>
  <si>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</si>
  <si>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</si>
  <si>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</si>
  <si>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</si>
  <si>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</si>
  <si>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</si>
  <si>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</si>
  <si>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</si>
  <si>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</si>
  <si>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</si>
  <si>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</si>
  <si>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</si>
  <si>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</si>
  <si>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</si>
  <si>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</si>
  <si>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</si>
  <si>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</si>
  <si>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</si>
  <si>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</si>
  <si>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</si>
  <si>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</si>
  <si>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</si>
  <si>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</si>
  <si>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</si>
  <si>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</si>
  <si>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</si>
  <si>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</si>
  <si>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</si>
  <si>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</si>
  <si>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</si>
  <si>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</si>
  <si>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</si>
  <si>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</si>
  <si>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</si>
  <si>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</si>
  <si>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</si>
  <si>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</si>
  <si>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</si>
  <si>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</si>
  <si>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</si>
  <si>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</si>
  <si>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</si>
  <si>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</si>
  <si>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</si>
  <si>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</si>
  <si>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</si>
  <si>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</si>
  <si>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</si>
  <si>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</si>
  <si>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</si>
  <si>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</si>
  <si>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</si>
  <si>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</si>
  <si>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</si>
  <si>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</si>
  <si>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</si>
  <si>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</si>
  <si>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</si>
  <si>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</si>
  <si>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</si>
  <si>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</si>
  <si>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</si>
  <si>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</si>
  <si>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</si>
  <si>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</si>
  <si>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</si>
  <si>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</si>
  <si>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</si>
  <si>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</si>
  <si>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</si>
  <si>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</si>
  <si>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</si>
  <si>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</si>
  <si>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</si>
  <si>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</si>
  <si>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</si>
  <si>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</si>
  <si>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</si>
  <si>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</si>
  <si>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</si>
  <si>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</si>
  <si>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</si>
  <si>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</si>
  <si>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</si>
  <si>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</si>
  <si>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</si>
  <si>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</si>
  <si>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</si>
  <si>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</si>
  <si>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</si>
  <si>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</si>
  <si>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</si>
  <si>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</si>
  <si>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</si>
  <si>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</si>
  <si>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</si>
  <si>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</si>
  <si>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</si>
  <si>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</si>
  <si>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</si>
  <si>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</si>
  <si>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</si>
  <si>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</si>
  <si>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</si>
  <si>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</si>
  <si>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</si>
  <si>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</si>
  <si>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</si>
  <si>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</si>
  <si>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</si>
  <si>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</si>
  <si>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</si>
  <si>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</si>
  <si>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</si>
  <si>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</si>
  <si>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</si>
  <si>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</si>
  <si>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</si>
  <si>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</si>
  <si>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</si>
  <si>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</si>
  <si>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</si>
  <si>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</si>
  <si>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</si>
  <si>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</si>
  <si>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</si>
  <si>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</si>
  <si>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</si>
  <si>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</si>
  <si>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</si>
  <si>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</si>
  <si>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</si>
  <si>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</si>
  <si>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</si>
  <si>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</si>
  <si>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</si>
  <si>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</si>
  <si>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</si>
  <si>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</si>
  <si>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</si>
  <si>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</si>
  <si>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</si>
  <si>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</si>
  <si>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</si>
  <si>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</si>
  <si>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</si>
  <si>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</si>
  <si>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</si>
  <si>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</si>
  <si>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</si>
  <si>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</si>
  <si>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</si>
  <si>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</si>
  <si>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</si>
  <si>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</si>
  <si>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</si>
  <si>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</si>
  <si>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</si>
  <si>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</si>
  <si>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</si>
  <si>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</si>
  <si>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</si>
  <si>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</si>
  <si>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</si>
  <si>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</si>
  <si>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</si>
  <si>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</si>
  <si>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</si>
  <si>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</si>
  <si>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</si>
  <si>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</si>
  <si>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</si>
  <si>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</si>
  <si>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</si>
  <si>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</si>
  <si>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</si>
  <si>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</si>
  <si>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</si>
  <si>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</si>
  <si>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</si>
  <si>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</si>
  <si>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</si>
  <si>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</si>
  <si>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</si>
  <si>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</si>
  <si>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</si>
  <si>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</si>
  <si>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</si>
  <si>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</si>
  <si>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</si>
  <si>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</si>
  <si>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</si>
  <si>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</si>
  <si>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</si>
  <si>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</si>
  <si>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</si>
  <si>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</si>
  <si>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</si>
  <si>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</si>
  <si>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</si>
  <si>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</si>
  <si>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</si>
  <si>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</si>
  <si>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</si>
  <si>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</si>
  <si>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</si>
  <si>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</si>
  <si>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</si>
  <si>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</si>
  <si>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</si>
  <si>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</si>
  <si>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</si>
  <si>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</si>
  <si>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</si>
  <si>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</si>
  <si>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</si>
  <si>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</si>
  <si>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</si>
  <si>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</si>
  <si>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</si>
  <si>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</si>
  <si>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</si>
  <si>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</si>
  <si>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</si>
  <si>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</si>
  <si>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</si>
  <si>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</si>
  <si>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</si>
  <si>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</si>
  <si>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</si>
  <si>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</si>
  <si>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</si>
  <si>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</si>
  <si>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</si>
  <si>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</si>
  <si>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</si>
  <si>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</si>
  <si>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</si>
  <si>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</si>
  <si>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</si>
  <si>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</si>
  <si>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</si>
  <si>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</si>
  <si>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</si>
  <si>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</si>
  <si>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</si>
  <si>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</si>
  <si>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</si>
  <si>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</si>
  <si>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</si>
  <si>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</si>
  <si>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</si>
  <si>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</si>
  <si>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</si>
  <si>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</si>
  <si>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</si>
  <si>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</si>
  <si>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</si>
  <si>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</si>
  <si>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</si>
  <si>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</si>
  <si>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</si>
  <si>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</si>
  <si>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</si>
  <si>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</si>
  <si>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</si>
  <si>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</si>
  <si>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</si>
  <si>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</si>
  <si>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</si>
  <si>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</si>
  <si>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</si>
  <si>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</si>
  <si>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</si>
  <si>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</si>
  <si>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</si>
  <si>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</si>
  <si>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</si>
  <si>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</si>
  <si>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</si>
  <si>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</si>
  <si>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</si>
  <si>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</si>
  <si>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</si>
  <si>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</si>
  <si>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</si>
  <si>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</si>
  <si>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</si>
  <si>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</si>
  <si>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</si>
  <si>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</si>
  <si>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</si>
  <si>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</si>
  <si>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</si>
  <si>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</si>
  <si>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</si>
  <si>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</si>
  <si>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</si>
  <si>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</si>
  <si>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</si>
  <si>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</si>
  <si>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</si>
  <si>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</si>
  <si>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</si>
  <si>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</si>
  <si>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</si>
  <si>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</si>
  <si>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</si>
  <si>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</si>
  <si>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</si>
  <si>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</si>
  <si>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</si>
  <si>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</si>
  <si>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</si>
  <si>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</si>
  <si>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</si>
  <si>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</si>
  <si>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</si>
  <si>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</si>
  <si>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</si>
  <si>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</si>
  <si>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</si>
  <si>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</si>
  <si>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</si>
  <si>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</si>
  <si>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</si>
  <si>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</si>
  <si>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</si>
  <si>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</si>
  <si>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</si>
  <si>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</si>
  <si>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</si>
  <si>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</si>
  <si>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</si>
  <si>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</si>
  <si>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</si>
  <si>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</si>
  <si>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</si>
  <si>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</si>
  <si>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</si>
  <si>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</si>
  <si>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</si>
  <si>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</si>
  <si>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</si>
  <si>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</si>
  <si>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</si>
  <si>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</si>
  <si>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</si>
  <si>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</si>
  <si>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</si>
  <si>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</si>
  <si>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</si>
  <si>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</si>
  <si>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</si>
  <si>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</si>
  <si>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</si>
  <si>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</si>
  <si>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</si>
  <si>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</si>
  <si>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</si>
  <si>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</si>
  <si>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</si>
  <si>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</si>
  <si>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</si>
  <si>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</si>
  <si>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</si>
  <si>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</si>
  <si>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</si>
  <si>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</si>
  <si>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</si>
  <si>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</si>
  <si>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</si>
  <si>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</si>
  <si>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</si>
  <si>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</si>
  <si>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</si>
  <si>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</si>
  <si>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</si>
  <si>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</si>
  <si>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</si>
  <si>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</si>
  <si>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</si>
  <si>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</si>
  <si>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</si>
  <si>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</si>
  <si>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</si>
  <si>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</si>
  <si>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</si>
  <si>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</si>
  <si>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</si>
  <si>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</si>
  <si>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</si>
  <si>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</si>
  <si>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</si>
  <si>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</si>
  <si>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</si>
  <si>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</si>
  <si>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</si>
  <si>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</si>
  <si>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</si>
  <si>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</si>
  <si>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</si>
  <si>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</si>
  <si>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</si>
  <si>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</si>
  <si>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</si>
  <si>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</si>
  <si>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</si>
  <si>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</si>
  <si>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</si>
  <si>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</si>
  <si>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</si>
  <si>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</si>
  <si>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</si>
  <si>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</si>
  <si>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</si>
  <si>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</si>
  <si>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</si>
  <si>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</si>
  <si>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</si>
  <si>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</si>
  <si>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</si>
  <si>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</si>
  <si>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</si>
  <si>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</si>
  <si>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</si>
  <si>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</si>
  <si>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</si>
  <si>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</si>
  <si>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</si>
  <si>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</si>
  <si>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</si>
  <si>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</si>
  <si>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</si>
  <si>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</si>
  <si>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</si>
  <si>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</si>
  <si>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</si>
  <si>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</si>
  <si>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</si>
  <si>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</si>
  <si>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</si>
  <si>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</si>
  <si>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</si>
  <si>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</si>
  <si>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</si>
  <si>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</si>
  <si>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</si>
  <si>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</si>
  <si>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</si>
  <si>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</si>
  <si>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</si>
  <si>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</si>
  <si>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</si>
  <si>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</si>
  <si>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</si>
  <si>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</si>
  <si>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</si>
  <si>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</si>
  <si>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</si>
  <si>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</si>
  <si>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</si>
  <si>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</si>
  <si>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</si>
  <si>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</si>
  <si>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</si>
  <si>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</si>
  <si>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</si>
  <si>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</si>
  <si>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</si>
  <si>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</si>
  <si>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</si>
  <si>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</si>
  <si>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</si>
  <si>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</si>
  <si>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</si>
  <si>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</si>
  <si>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</si>
  <si>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</si>
  <si>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</si>
  <si>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</si>
  <si>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</si>
  <si>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</si>
  <si>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</si>
  <si>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</si>
  <si>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</si>
  <si>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</si>
  <si>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</si>
  <si>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</si>
  <si>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</si>
  <si>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</si>
  <si>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</si>
  <si>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</si>
  <si>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</si>
  <si>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</si>
  <si>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</si>
  <si>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</si>
  <si>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</si>
  <si>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</si>
  <si>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</si>
  <si>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</si>
  <si>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</si>
  <si>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</si>
  <si>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</si>
  <si>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</si>
  <si>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</si>
  <si>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</si>
  <si>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</si>
  <si>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</si>
  <si>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</si>
  <si>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</si>
  <si>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</si>
  <si>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</si>
  <si>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</si>
  <si>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</si>
  <si>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</si>
  <si>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</si>
  <si>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</si>
  <si>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</si>
  <si>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</si>
  <si>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</si>
  <si>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</si>
  <si>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</si>
  <si>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</si>
  <si>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</si>
  <si>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</si>
  <si>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</si>
  <si>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</si>
  <si>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</si>
  <si>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</si>
  <si>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</si>
  <si>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</si>
  <si>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</si>
  <si>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</si>
  <si>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</si>
  <si>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</si>
  <si>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</si>
  <si>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</si>
  <si>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</si>
  <si>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</si>
  <si>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</si>
  <si>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</si>
  <si>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</si>
  <si>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</si>
  <si>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</si>
  <si>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</si>
  <si>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</si>
  <si>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</si>
  <si>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</si>
  <si>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</si>
  <si>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</si>
  <si>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</si>
  <si>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</si>
  <si>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</si>
  <si>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</si>
  <si>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</si>
  <si>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</si>
  <si>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</si>
  <si>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</si>
  <si>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</si>
  <si>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</si>
  <si>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</si>
  <si>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</si>
  <si>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</si>
  <si>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</si>
  <si>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</si>
  <si>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</si>
  <si>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</si>
  <si>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</si>
  <si>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</si>
  <si>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</si>
  <si>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</si>
  <si>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</si>
  <si>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</si>
  <si>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</si>
  <si>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</si>
  <si>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</si>
  <si>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</si>
  <si>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</si>
  <si>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</si>
  <si>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</si>
  <si>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</si>
  <si>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</si>
  <si>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</si>
  <si>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</si>
  <si>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</si>
  <si>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</si>
  <si>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</si>
  <si>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</si>
  <si>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</si>
  <si>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</si>
  <si>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</si>
  <si>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</si>
  <si>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</si>
  <si>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</si>
  <si>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</si>
  <si>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</si>
  <si>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</si>
  <si>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</si>
  <si>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</si>
  <si>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</si>
  <si>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</si>
  <si>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</si>
  <si>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</si>
  <si>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</si>
  <si>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</si>
  <si>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</si>
  <si>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</si>
  <si>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</si>
  <si>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</si>
  <si>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</si>
  <si>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</si>
  <si>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</si>
  <si>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</si>
  <si>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</si>
  <si>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</si>
  <si>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</si>
  <si>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</si>
  <si>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</si>
  <si>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</si>
  <si>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</si>
  <si>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</si>
  <si>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</si>
  <si>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</si>
  <si>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</si>
  <si>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</si>
  <si>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</si>
  <si>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</si>
  <si>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</si>
  <si>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</si>
  <si>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</si>
  <si>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</si>
  <si>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</si>
  <si>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</si>
  <si>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</si>
  <si>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</si>
  <si>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</si>
  <si>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</si>
  <si>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</si>
  <si>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</si>
  <si>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</si>
  <si>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</si>
  <si>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</si>
  <si>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</si>
  <si>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</si>
  <si>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</si>
  <si>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</si>
  <si>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</si>
  <si>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</si>
  <si>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</si>
  <si>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</si>
  <si>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</si>
  <si>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</si>
  <si>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</si>
  <si>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</si>
  <si>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</si>
  <si>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</si>
  <si>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</si>
  <si>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</si>
  <si>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</si>
  <si>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</si>
  <si>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</si>
  <si>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</si>
  <si>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</si>
  <si>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</si>
  <si>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</si>
  <si>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</si>
  <si>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</si>
  <si>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</si>
  <si>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</si>
  <si>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</si>
  <si>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</si>
  <si>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</si>
  <si>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</si>
  <si>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</si>
  <si>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</si>
  <si>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</si>
  <si>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</si>
  <si>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</si>
  <si>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</si>
  <si>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</si>
  <si>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</si>
  <si>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</si>
  <si>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</si>
  <si>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</si>
  <si>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</si>
  <si>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</si>
  <si>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</si>
  <si>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</si>
  <si>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</si>
  <si>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</si>
  <si>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</si>
  <si>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</si>
  <si>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</si>
  <si>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</si>
  <si>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</si>
  <si>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</si>
  <si>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</si>
  <si>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</si>
  <si>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</si>
  <si>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</si>
  <si>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</si>
  <si>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</si>
  <si>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</si>
  <si>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</si>
  <si>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</si>
  <si>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</si>
  <si>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</si>
  <si>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</si>
  <si>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</si>
  <si>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</si>
  <si>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</si>
  <si>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</si>
  <si>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</si>
  <si>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</si>
  <si>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</si>
  <si>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</si>
  <si>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</si>
  <si>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</si>
  <si>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</si>
  <si>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</si>
  <si>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</si>
  <si>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</si>
  <si>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</si>
  <si>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</si>
  <si>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</si>
  <si>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</si>
  <si>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</si>
  <si>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</si>
  <si>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</si>
  <si>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</si>
  <si>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</si>
  <si>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</si>
  <si>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</si>
  <si>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</si>
  <si>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</si>
  <si>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</si>
  <si>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</si>
  <si>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</si>
  <si>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</si>
  <si>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</si>
  <si>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</si>
  <si>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</si>
  <si>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</si>
  <si>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</si>
  <si>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</si>
  <si>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</si>
  <si>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</si>
  <si>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</si>
  <si>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</si>
  <si>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</si>
  <si>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</si>
  <si>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</si>
  <si>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</si>
  <si>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</si>
  <si>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</si>
  <si>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</si>
  <si>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</si>
  <si>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</si>
  <si>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</si>
  <si>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</si>
  <si>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</si>
  <si>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</si>
  <si>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</si>
  <si>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</si>
  <si>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</si>
  <si>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</si>
  <si>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</si>
  <si>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</si>
  <si>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</si>
  <si>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</si>
  <si>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</si>
  <si>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</si>
  <si>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</si>
  <si>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</si>
  <si>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</si>
  <si>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</si>
  <si>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</si>
  <si>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</si>
  <si>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</si>
  <si>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</si>
  <si>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</si>
  <si>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</si>
  <si>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</si>
  <si>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</si>
  <si>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</si>
  <si>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</si>
  <si>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</si>
  <si>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</si>
  <si>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</si>
  <si>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</si>
  <si>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</si>
  <si>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</si>
  <si>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</si>
  <si>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</si>
  <si>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</si>
  <si>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</si>
  <si>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</si>
  <si>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</si>
  <si>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</si>
  <si>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</si>
  <si>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</si>
  <si>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</si>
  <si>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</si>
  <si>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</si>
  <si>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</si>
  <si>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</si>
  <si>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</si>
  <si>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</si>
  <si>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</si>
  <si>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</si>
  <si>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</si>
  <si>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</si>
  <si>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</si>
  <si>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</si>
  <si>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</si>
  <si>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</si>
  <si>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</si>
  <si>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</si>
  <si>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</si>
  <si>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</si>
  <si>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</si>
  <si>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</si>
  <si>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</si>
  <si>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</si>
  <si>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</si>
  <si>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</si>
  <si>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</si>
  <si>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</si>
  <si>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</si>
  <si>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</si>
  <si>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</si>
  <si>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</si>
  <si>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</si>
  <si>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</si>
  <si>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</si>
  <si>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</si>
  <si>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</si>
  <si>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</si>
  <si>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</si>
  <si>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</si>
  <si>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</si>
  <si>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</si>
  <si>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</si>
  <si>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</si>
  <si>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</si>
  <si>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</si>
  <si>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</si>
  <si>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</si>
  <si>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</si>
  <si>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</si>
  <si>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</si>
  <si>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</si>
  <si>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</si>
  <si>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</si>
  <si>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</si>
  <si>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</si>
  <si>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</si>
  <si>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</si>
  <si>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</si>
  <si>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</si>
  <si>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</si>
  <si>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</si>
  <si>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</si>
  <si>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</si>
  <si>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</si>
  <si>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</si>
  <si>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</si>
  <si>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</si>
  <si>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</si>
  <si>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</si>
  <si>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</si>
  <si>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</si>
  <si>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</si>
  <si>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</si>
  <si>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</si>
  <si>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</si>
  <si>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</si>
  <si>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</si>
  <si>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</si>
  <si>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</si>
  <si>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</si>
  <si>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</si>
  <si>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</si>
  <si>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</si>
  <si>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</si>
  <si>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</si>
  <si>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</si>
  <si>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</si>
  <si>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</si>
  <si>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</si>
  <si>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</si>
  <si>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</si>
  <si>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</si>
  <si>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</si>
  <si>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</si>
  <si>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</si>
  <si>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</si>
  <si>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</si>
  <si>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</si>
  <si>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</si>
  <si>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</si>
  <si>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</si>
  <si>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</si>
  <si>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</si>
  <si>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</si>
  <si>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</si>
  <si>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</si>
  <si>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</si>
  <si>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</si>
  <si>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</si>
  <si>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</si>
  <si>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</si>
  <si>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</si>
  <si>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</si>
  <si>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</si>
  <si>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</si>
  <si>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</si>
  <si>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</si>
  <si>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</si>
  <si>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</si>
  <si>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</si>
  <si>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</si>
  <si>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</si>
  <si>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</si>
  <si>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</si>
  <si>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</si>
  <si>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</si>
  <si>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</si>
  <si>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</si>
  <si>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</si>
  <si>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</si>
  <si>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</si>
  <si>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</si>
  <si>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</si>
  <si>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</si>
  <si>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</si>
  <si>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</si>
  <si>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</si>
  <si>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</si>
  <si>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</si>
  <si>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</si>
  <si>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</si>
  <si>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</si>
  <si>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</si>
  <si>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</si>
  <si>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</si>
  <si>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</si>
  <si>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</si>
  <si>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</si>
  <si>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</si>
  <si>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</si>
  <si>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</si>
  <si>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</si>
  <si>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</si>
  <si>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</si>
  <si>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</si>
  <si>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</si>
  <si>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</si>
  <si>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</si>
  <si>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</si>
  <si>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</si>
  <si>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</si>
  <si>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</si>
  <si>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</si>
  <si>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</si>
  <si>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</si>
  <si>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</si>
  <si>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</si>
  <si>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</si>
  <si>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</si>
  <si>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</si>
  <si>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</si>
  <si>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</si>
  <si>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</si>
  <si>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</si>
  <si>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</si>
  <si>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</si>
  <si>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</si>
  <si>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</si>
  <si>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</si>
  <si>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</si>
  <si>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</si>
  <si>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</si>
  <si>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</si>
  <si>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</si>
  <si>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</si>
  <si>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</si>
  <si>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</si>
  <si>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</si>
  <si>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</si>
  <si>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</si>
  <si>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</si>
  <si>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</si>
  <si>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</si>
  <si>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</si>
  <si>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</si>
  <si>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</si>
  <si>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</si>
  <si>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</si>
  <si>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</si>
  <si>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</si>
  <si>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</si>
  <si>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</si>
  <si>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</si>
  <si>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</si>
  <si>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</si>
  <si>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</si>
  <si>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</si>
  <si>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</si>
  <si>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</si>
  <si>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</si>
  <si>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</si>
  <si>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</si>
  <si>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</si>
  <si>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</si>
  <si>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</si>
  <si>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</si>
  <si>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</si>
  <si>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</si>
  <si>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</si>
  <si>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</si>
  <si>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</si>
  <si>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</si>
  <si>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</si>
  <si>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</si>
  <si>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</si>
  <si>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</si>
  <si>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</si>
  <si>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</si>
  <si>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</si>
  <si>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</si>
  <si>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</si>
  <si>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</si>
  <si>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</si>
  <si>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</si>
  <si>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</si>
  <si>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</si>
  <si>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</si>
  <si>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</si>
  <si>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</si>
  <si>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</si>
  <si>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</si>
  <si>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</si>
  <si>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</si>
  <si>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</si>
  <si>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</si>
  <si>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</si>
  <si>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</si>
  <si>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</si>
  <si>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</si>
  <si>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</si>
  <si>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</si>
  <si>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</si>
  <si>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</si>
  <si>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</si>
  <si>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</si>
  <si>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</si>
  <si>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</si>
  <si>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</si>
  <si>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</si>
  <si>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</si>
  <si>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</si>
  <si>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</si>
  <si>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</si>
  <si>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</si>
  <si>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</si>
  <si>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</si>
  <si>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</si>
  <si>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</si>
  <si>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</si>
  <si>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</si>
  <si>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</si>
  <si>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</si>
  <si>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</si>
  <si>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</si>
  <si>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</si>
  <si>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</si>
  <si>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</si>
  <si>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</si>
  <si>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</si>
  <si>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</si>
  <si>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</si>
  <si>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</si>
  <si>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</si>
  <si>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</si>
  <si>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</si>
  <si>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</si>
  <si>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</si>
  <si>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</si>
  <si>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</si>
  <si>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</si>
  <si>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</si>
  <si>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</si>
  <si>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</si>
  <si>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</si>
  <si>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</si>
  <si>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</si>
  <si>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</si>
  <si>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</si>
  <si>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</si>
  <si>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</si>
  <si>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</si>
  <si>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</si>
  <si>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</si>
  <si>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</si>
  <si>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</si>
  <si>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</si>
  <si>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</si>
  <si>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</si>
  <si>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</si>
  <si>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</si>
  <si>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</si>
  <si>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</si>
  <si>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</si>
  <si>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</si>
  <si>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</si>
  <si>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</si>
  <si>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</si>
  <si>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</si>
  <si>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</si>
  <si>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</si>
  <si>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</si>
  <si>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</si>
  <si>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</si>
  <si>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</si>
  <si>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</si>
  <si>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</si>
  <si>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</si>
  <si>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</si>
  <si>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</si>
  <si>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</si>
  <si>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</si>
  <si>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</si>
  <si>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</si>
  <si>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</si>
  <si>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</si>
  <si>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</si>
  <si>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</si>
  <si>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</si>
  <si>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</si>
  <si>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</si>
  <si>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</si>
  <si>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</si>
  <si>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</si>
  <si>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</si>
  <si>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</si>
  <si>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</si>
  <si>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</si>
  <si>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</si>
  <si>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</si>
  <si>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</si>
  <si>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</si>
  <si>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</si>
  <si>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</si>
  <si>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</si>
  <si>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</si>
  <si>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</si>
  <si>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</si>
  <si>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</si>
  <si>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</si>
  <si>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</si>
  <si>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</si>
  <si>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</si>
  <si>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</si>
  <si>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</si>
  <si>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</si>
  <si>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</si>
  <si>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</si>
  <si>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</si>
  <si>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</si>
  <si>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</si>
  <si>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</si>
  <si>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</si>
  <si>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</si>
  <si>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</si>
  <si>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</si>
  <si>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</si>
  <si>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</si>
  <si>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</si>
  <si>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</si>
  <si>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</si>
  <si>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</si>
  <si>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</si>
  <si>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</si>
  <si>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</si>
  <si>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</si>
  <si>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</si>
  <si>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</si>
  <si>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</si>
  <si>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</si>
  <si>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</si>
  <si>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</si>
  <si>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</si>
  <si>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</si>
  <si>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</si>
  <si>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</si>
  <si>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</si>
  <si>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</si>
  <si>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</si>
  <si>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</si>
  <si>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</si>
  <si>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</si>
  <si>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</si>
  <si>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</si>
  <si>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</si>
  <si>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</si>
  <si>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</si>
  <si>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</si>
  <si>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</si>
  <si>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</si>
  <si>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</si>
  <si>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</si>
  <si>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</si>
  <si>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</si>
  <si>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</si>
  <si>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</si>
  <si>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</si>
  <si>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</si>
  <si>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</si>
  <si>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</si>
  <si>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</si>
  <si>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</si>
  <si>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</si>
  <si>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</si>
  <si>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</si>
  <si>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</si>
  <si>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</si>
  <si>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</si>
  <si>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</si>
  <si>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</si>
  <si>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</si>
  <si>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</si>
  <si>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</si>
  <si>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</si>
  <si>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</si>
  <si>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</si>
  <si>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</si>
  <si>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</si>
  <si>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</si>
  <si>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</si>
  <si>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</si>
  <si>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</si>
  <si>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</si>
  <si>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</si>
  <si>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</si>
  <si>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</si>
  <si>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</si>
  <si>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</si>
  <si>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</si>
  <si>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</si>
  <si>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</si>
  <si>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</si>
  <si>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</si>
  <si>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</si>
  <si>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</si>
  <si>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</si>
  <si>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</si>
  <si>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</si>
  <si>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</si>
  <si>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</si>
  <si>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</si>
  <si>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</si>
  <si>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</si>
  <si>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</si>
  <si>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</si>
  <si>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</si>
  <si>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</si>
  <si>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</si>
  <si>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</si>
  <si>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</si>
  <si>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</si>
  <si>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</si>
  <si>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</si>
  <si>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</si>
  <si>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</si>
  <si>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</si>
  <si>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</si>
  <si>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</si>
  <si>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</si>
  <si>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</si>
  <si>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</si>
  <si>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</si>
  <si>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</si>
  <si>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</si>
  <si>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</si>
  <si>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</si>
  <si>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</si>
  <si>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</si>
  <si>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</si>
  <si>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</si>
  <si>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</si>
  <si>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</si>
  <si>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</si>
  <si>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</si>
  <si>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</si>
  <si>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</si>
  <si>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</si>
  <si>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</si>
  <si>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</si>
  <si>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</si>
  <si>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</si>
  <si>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</si>
  <si>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</si>
  <si>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</si>
  <si>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</si>
  <si>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</si>
  <si>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</si>
  <si>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</si>
  <si>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</si>
  <si>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</si>
  <si>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</si>
  <si>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</si>
  <si>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</si>
  <si>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</si>
  <si>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</si>
  <si>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</si>
  <si>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</si>
  <si>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</si>
  <si>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</si>
  <si>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</si>
  <si>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</si>
  <si>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</si>
  <si>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</si>
  <si>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</si>
  <si>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</si>
  <si>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</si>
  <si>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</si>
  <si>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</si>
  <si>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</si>
  <si>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</si>
  <si>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</si>
  <si>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</si>
  <si>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</si>
  <si>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</si>
  <si>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</si>
  <si>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</si>
  <si>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</si>
  <si>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</si>
  <si>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</si>
  <si>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</si>
  <si>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</si>
  <si>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</si>
  <si>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</si>
  <si>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</si>
  <si>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</si>
  <si>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</si>
  <si>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</si>
  <si>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</si>
  <si>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</si>
  <si>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</si>
  <si>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</si>
  <si>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</si>
  <si>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</si>
  <si>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</si>
  <si>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</si>
  <si>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</si>
  <si>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</si>
  <si>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</si>
  <si>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</si>
  <si>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</si>
  <si>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</si>
  <si>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</si>
  <si>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</si>
  <si>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</si>
  <si>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</si>
  <si>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</si>
  <si>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</si>
  <si>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</si>
  <si>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</si>
  <si>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</si>
  <si>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</si>
  <si>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</si>
  <si>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</si>
  <si>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</si>
  <si>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</si>
  <si>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</si>
  <si>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</si>
  <si>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</si>
  <si>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</si>
  <si>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</si>
  <si>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</si>
  <si>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</si>
  <si>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</si>
  <si>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</si>
  <si>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</si>
  <si>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</si>
  <si>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</si>
  <si>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</si>
  <si>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</si>
  <si>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</si>
  <si>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</si>
  <si>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</si>
  <si>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</si>
  <si>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</si>
  <si>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</si>
  <si>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</si>
  <si>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</si>
  <si>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</si>
  <si>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</si>
  <si>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</si>
  <si>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</si>
  <si>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</si>
  <si>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</si>
  <si>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</si>
  <si>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</si>
  <si>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</si>
  <si>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</si>
  <si>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</si>
  <si>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</si>
  <si>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</si>
  <si>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</si>
  <si>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</si>
  <si>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</si>
  <si>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</si>
  <si>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</si>
  <si>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</si>
  <si>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</si>
  <si>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</si>
  <si>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</si>
  <si>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</si>
  <si>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</si>
  <si>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</si>
  <si>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</si>
  <si>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</si>
  <si>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</si>
  <si>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</si>
  <si>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</si>
  <si>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</si>
  <si>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</si>
  <si>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</si>
  <si>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</si>
  <si>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</si>
  <si>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</si>
  <si>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</si>
  <si>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</si>
  <si>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</si>
  <si>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</si>
  <si>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</si>
  <si>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</si>
  <si>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</si>
  <si>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</si>
  <si>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</si>
  <si>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</si>
  <si>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</si>
  <si>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</si>
  <si>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</si>
  <si>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</si>
  <si>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</si>
  <si>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</si>
  <si>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</si>
  <si>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</si>
  <si>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</si>
  <si>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</si>
  <si>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</si>
  <si>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</si>
  <si>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</si>
  <si>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</si>
  <si>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</si>
  <si>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</si>
  <si>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</si>
  <si>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</si>
  <si>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</si>
  <si>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</si>
  <si>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</si>
  <si>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</si>
  <si>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</si>
  <si>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</si>
  <si>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</si>
  <si>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</si>
  <si>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</si>
  <si>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</si>
  <si>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</si>
  <si>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</si>
  <si>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</si>
  <si>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</si>
  <si>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</si>
  <si>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</si>
  <si>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</si>
  <si>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</si>
  <si>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</si>
  <si>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</si>
  <si>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</si>
  <si>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</si>
  <si>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</si>
  <si>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</si>
  <si>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</si>
  <si>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</si>
  <si>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</si>
  <si>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</si>
  <si>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</si>
  <si>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</si>
  <si>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</si>
  <si>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</si>
  <si>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</si>
  <si>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</si>
  <si>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</si>
  <si>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</si>
  <si>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</si>
  <si>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</si>
  <si>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</si>
  <si>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</si>
  <si>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</si>
  <si>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</si>
  <si>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</si>
  <si>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</si>
  <si>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</si>
  <si>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</si>
  <si>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</si>
  <si>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</si>
  <si>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</si>
  <si>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</si>
  <si>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</si>
  <si>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</si>
  <si>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</si>
  <si>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</si>
  <si>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</si>
  <si>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</si>
  <si>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</si>
  <si>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</si>
  <si>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</si>
  <si>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</si>
  <si>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</si>
  <si>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</si>
  <si>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</si>
  <si>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</si>
  <si>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</si>
  <si>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</si>
  <si>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</si>
  <si>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</si>
  <si>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</si>
  <si>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</si>
  <si>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</si>
  <si>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</si>
  <si>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</si>
  <si>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</si>
  <si>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</si>
  <si>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</si>
  <si>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</si>
  <si>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</si>
  <si>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</si>
  <si>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</si>
  <si>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</si>
  <si>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</si>
  <si>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</si>
  <si>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</si>
  <si>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</si>
  <si>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</si>
  <si>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</si>
  <si>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</si>
  <si>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</si>
  <si>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</si>
  <si>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</si>
  <si>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</si>
  <si>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</si>
  <si>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</si>
  <si>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</si>
  <si>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</si>
  <si>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</si>
  <si>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</si>
  <si>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</si>
  <si>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</si>
  <si>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</si>
  <si>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</si>
  <si>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</si>
  <si>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</si>
  <si>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</si>
  <si>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</si>
  <si>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</si>
  <si>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</si>
  <si>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</si>
  <si>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</si>
  <si>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</si>
  <si>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</si>
  <si>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</si>
  <si>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</si>
  <si>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</si>
  <si>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</si>
  <si>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</si>
  <si>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</si>
  <si>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</si>
  <si>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</si>
  <si>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</si>
  <si>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</si>
  <si>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</si>
  <si>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</si>
  <si>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</si>
  <si>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</si>
  <si>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</si>
  <si>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</si>
  <si>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</si>
  <si>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</si>
  <si>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</si>
  <si>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</si>
  <si>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</si>
  <si>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</si>
  <si>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</si>
  <si>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</si>
  <si>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</si>
  <si>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</si>
  <si>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</si>
  <si>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</si>
  <si>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</si>
  <si>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</si>
  <si>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</si>
  <si>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</si>
  <si>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</si>
  <si>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</si>
  <si>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</si>
  <si>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</si>
  <si>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</si>
  <si>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</si>
  <si>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</si>
  <si>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</si>
  <si>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</si>
  <si>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</si>
  <si>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</si>
  <si>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</si>
  <si>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</si>
  <si>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</si>
  <si>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</si>
  <si>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</si>
  <si>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</si>
  <si>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</si>
  <si>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</si>
  <si>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</si>
  <si>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</si>
  <si>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</si>
  <si>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</si>
  <si>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</si>
  <si>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</si>
  <si>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</si>
  <si>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</si>
  <si>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</si>
  <si>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</si>
  <si>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</si>
  <si>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</si>
  <si>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</si>
  <si>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</si>
  <si>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</si>
  <si>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</si>
  <si>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</si>
  <si>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</si>
  <si>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</si>
  <si>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</si>
  <si>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</si>
  <si>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</si>
  <si>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</si>
  <si>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</si>
  <si>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</si>
  <si>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</si>
  <si>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</si>
  <si>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</si>
  <si>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</si>
  <si>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</si>
  <si>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</si>
  <si>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</si>
  <si>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</si>
  <si>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</si>
  <si>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</si>
  <si>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</si>
  <si>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</si>
  <si>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</si>
  <si>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</si>
  <si>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</si>
  <si>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</si>
  <si>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</si>
  <si>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</si>
  <si>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</si>
  <si>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</si>
  <si>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</si>
  <si>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</si>
  <si>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</si>
  <si>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</si>
  <si>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</si>
  <si>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</si>
  <si>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</si>
  <si>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</si>
  <si>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</si>
  <si>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</si>
  <si>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</si>
  <si>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</si>
  <si>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</si>
  <si>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</si>
  <si>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</si>
  <si>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</si>
  <si>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</si>
  <si>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</si>
  <si>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</si>
  <si>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</si>
  <si>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</si>
  <si>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</si>
  <si>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</si>
  <si>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</si>
  <si>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</si>
  <si>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</si>
  <si>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</si>
  <si>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</si>
  <si>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</si>
  <si>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</si>
  <si>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</si>
  <si>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</si>
  <si>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</si>
  <si>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</si>
  <si>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</si>
  <si>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</si>
  <si>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</si>
  <si>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</si>
  <si>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</si>
  <si>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</si>
  <si>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</si>
  <si>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</si>
  <si>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</si>
  <si>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</si>
  <si>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</si>
  <si>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</si>
  <si>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</si>
  <si>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</si>
  <si>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</si>
  <si>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</si>
  <si>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</si>
  <si>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</si>
  <si>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</si>
  <si>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</si>
  <si>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</si>
  <si>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</si>
  <si>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</si>
  <si>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</si>
  <si>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</si>
  <si>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</si>
  <si>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</si>
  <si>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</si>
  <si>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</si>
  <si>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</si>
  <si>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</si>
  <si>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</si>
  <si>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</si>
  <si>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</si>
  <si>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</si>
  <si>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</si>
  <si>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</si>
  <si>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</si>
  <si>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</si>
  <si>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</si>
  <si>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</si>
  <si>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</si>
  <si>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</si>
  <si>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</si>
  <si>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</si>
  <si>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</si>
  <si>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</si>
  <si>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</si>
  <si>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</si>
  <si>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</si>
  <si>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</si>
  <si>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</si>
  <si>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</si>
  <si>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</si>
  <si>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</si>
  <si>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</si>
  <si>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</si>
  <si>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</si>
  <si>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</si>
  <si>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</si>
  <si>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</si>
  <si>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</si>
  <si>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</si>
  <si>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</si>
  <si>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</si>
  <si>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</si>
  <si>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</si>
  <si>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</si>
  <si>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</si>
  <si>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</si>
  <si>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</si>
  <si>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</si>
  <si>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</si>
  <si>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</si>
  <si>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</si>
  <si>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</si>
  <si>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</si>
  <si>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</si>
  <si>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</si>
  <si>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</si>
  <si>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</si>
  <si>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</si>
  <si>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</si>
  <si>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</si>
  <si>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</si>
  <si>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</si>
  <si>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</si>
  <si>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</si>
  <si>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</si>
  <si>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</si>
  <si>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</si>
  <si>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</si>
  <si>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</si>
  <si>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</si>
  <si>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</si>
  <si>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</si>
  <si>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</si>
  <si>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</si>
  <si>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</si>
  <si>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</si>
  <si>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</si>
  <si>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</si>
  <si>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</si>
  <si>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</si>
  <si>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</si>
  <si>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</si>
  <si>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</si>
  <si>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</si>
  <si>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</si>
  <si>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</si>
  <si>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</si>
  <si>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</si>
  <si>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</si>
  <si>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</si>
  <si>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</si>
  <si>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</si>
  <si>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</si>
  <si>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</si>
  <si>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</si>
  <si>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</si>
  <si>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</si>
  <si>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</si>
  <si>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</si>
  <si>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</si>
  <si>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</si>
  <si>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</si>
  <si>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</si>
  <si>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</si>
  <si>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</si>
  <si>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</si>
  <si>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</si>
  <si>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</si>
  <si>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</si>
  <si>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</si>
  <si>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</si>
  <si>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</si>
  <si>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</si>
  <si>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</si>
  <si>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</si>
  <si>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</si>
  <si>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</si>
  <si>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</si>
  <si>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</si>
  <si>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</si>
  <si>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</si>
  <si>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</si>
  <si>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</si>
  <si>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</si>
  <si>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</si>
  <si>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</si>
  <si>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</si>
  <si>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</si>
  <si>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</si>
  <si>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</si>
  <si>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</si>
  <si>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</si>
  <si>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</si>
  <si>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</si>
  <si>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</si>
  <si>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</si>
  <si>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</si>
  <si>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</si>
  <si>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</si>
  <si>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</si>
  <si>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</si>
  <si>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</si>
  <si>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</si>
  <si>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</si>
  <si>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</si>
  <si>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</si>
  <si>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</si>
  <si>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</si>
  <si>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</si>
  <si>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</si>
  <si>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</si>
  <si>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</si>
  <si>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</si>
  <si>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</si>
  <si>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</si>
  <si>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</si>
  <si>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</si>
  <si>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</si>
  <si>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</si>
  <si>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</si>
  <si>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</si>
  <si>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</si>
  <si>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</si>
  <si>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</si>
  <si>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</si>
  <si>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</si>
  <si>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</si>
  <si>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</si>
  <si>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</si>
  <si>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</si>
  <si>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</si>
  <si>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</si>
  <si>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</si>
  <si>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</si>
  <si>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</si>
  <si>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</si>
  <si>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</si>
  <si>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</si>
  <si>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</si>
  <si>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</si>
  <si>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</si>
  <si>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</si>
  <si>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</si>
  <si>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</si>
  <si>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</si>
  <si>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</si>
  <si>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</si>
  <si>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</si>
  <si>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</si>
  <si>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</si>
  <si>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</si>
  <si>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</si>
  <si>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</si>
  <si>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</si>
  <si>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</si>
  <si>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</si>
  <si>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</si>
  <si>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</si>
  <si>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</si>
  <si>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</si>
  <si>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</si>
  <si>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</si>
  <si>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</si>
  <si>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</si>
  <si>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</si>
  <si>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</si>
  <si>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</si>
  <si>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</si>
  <si>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</si>
  <si>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</si>
  <si>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</si>
  <si>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</si>
  <si>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</si>
  <si>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</si>
  <si>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</si>
  <si>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</si>
  <si>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</si>
  <si>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</si>
  <si>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</si>
  <si>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</si>
  <si>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</si>
  <si>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</si>
  <si>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</si>
  <si>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</si>
  <si>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</si>
  <si>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</si>
  <si>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</si>
  <si>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</si>
  <si>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</si>
  <si>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</si>
  <si>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</si>
  <si>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</si>
  <si>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</si>
  <si>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</si>
  <si>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</si>
  <si>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</si>
  <si>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</si>
  <si>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</si>
  <si>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</si>
  <si>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</si>
  <si>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</si>
  <si>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</si>
  <si>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</si>
  <si>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</si>
  <si>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</si>
  <si>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</si>
  <si>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</si>
  <si>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</si>
  <si>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</si>
  <si>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</si>
  <si>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</si>
  <si>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</si>
  <si>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</si>
  <si>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</si>
  <si>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</si>
  <si>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</si>
  <si>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</si>
  <si>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</si>
  <si>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</si>
  <si>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</si>
  <si>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</si>
  <si>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</si>
  <si>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</si>
  <si>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</si>
  <si>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</si>
  <si>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</si>
  <si>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</si>
  <si>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</si>
  <si>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</si>
  <si>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</si>
  <si>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</si>
  <si>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</si>
  <si>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</si>
  <si>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</si>
  <si>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</si>
  <si>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</si>
  <si>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</si>
  <si>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</si>
  <si>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</si>
  <si>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</si>
  <si>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</si>
  <si>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</si>
  <si>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</si>
  <si>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</si>
  <si>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</si>
  <si>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</si>
  <si>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</si>
  <si>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</si>
  <si>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</si>
  <si>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</si>
  <si>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</si>
  <si>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</si>
  <si>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</si>
  <si>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</si>
  <si>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</si>
  <si>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</si>
  <si>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</si>
  <si>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</si>
  <si>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</si>
  <si>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</si>
  <si>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</si>
  <si>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</si>
  <si>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</si>
  <si>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</si>
  <si>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</si>
  <si>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</si>
  <si>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</si>
  <si>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</si>
  <si>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</si>
  <si>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</si>
  <si>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</si>
  <si>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</si>
  <si>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</si>
  <si>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</si>
  <si>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</si>
  <si>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</si>
  <si>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</si>
  <si>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</si>
  <si>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</si>
  <si>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</si>
  <si>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</si>
  <si>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</si>
  <si>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</si>
  <si>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</si>
  <si>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</si>
  <si>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</si>
  <si>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</si>
  <si>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</si>
  <si>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</si>
  <si>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</si>
  <si>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</si>
  <si>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</si>
  <si>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</si>
  <si>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</si>
  <si>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</si>
  <si>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</si>
  <si>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</si>
  <si>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</si>
  <si>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</si>
  <si>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</si>
  <si>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</si>
  <si>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</si>
  <si>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</si>
  <si>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</si>
  <si>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</si>
  <si>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</si>
  <si>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</si>
  <si>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</si>
  <si>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</si>
  <si>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</si>
  <si>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</si>
  <si>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</si>
  <si>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</si>
  <si>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</si>
  <si>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</si>
  <si>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</si>
  <si>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</si>
  <si>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</si>
  <si>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</si>
  <si>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</si>
  <si>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</si>
  <si>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</si>
  <si>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</si>
  <si>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</si>
  <si>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</si>
  <si>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</si>
  <si>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</si>
  <si>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</si>
  <si>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</si>
  <si>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</si>
  <si>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</si>
  <si>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</si>
  <si>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</si>
  <si>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</si>
  <si>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</si>
  <si>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</si>
  <si>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</si>
  <si>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</si>
  <si>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</si>
  <si>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</si>
  <si>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</si>
  <si>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</si>
  <si>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</si>
  <si>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</si>
  <si>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</si>
  <si>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</si>
  <si>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</si>
  <si>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</si>
  <si>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</si>
  <si>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</si>
  <si>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</si>
  <si>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</si>
  <si>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</si>
  <si>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</si>
  <si>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</si>
  <si>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</si>
  <si>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</si>
  <si>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</si>
  <si>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</si>
  <si>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</si>
  <si>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</si>
  <si>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</si>
  <si>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</si>
  <si>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</si>
  <si>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</si>
  <si>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</si>
  <si>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</si>
  <si>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</si>
  <si>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</si>
  <si>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</si>
  <si>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</si>
  <si>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</si>
  <si>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</si>
  <si>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</si>
  <si>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</si>
  <si>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</si>
  <si>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</si>
  <si>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</si>
  <si>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</si>
  <si>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</si>
  <si>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</si>
  <si>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</si>
  <si>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</si>
  <si>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</si>
  <si>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</si>
  <si>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</si>
  <si>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</si>
  <si>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</si>
  <si>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</si>
  <si>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</si>
  <si>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</si>
  <si>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</si>
  <si>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</si>
  <si>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</si>
  <si>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</si>
  <si>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</si>
  <si>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</si>
  <si>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</si>
  <si>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</si>
  <si>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</si>
  <si>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</si>
  <si>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</si>
  <si>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</si>
  <si>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</si>
  <si>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</si>
  <si>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</si>
  <si>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</si>
  <si>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</si>
  <si>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</si>
  <si>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</si>
  <si>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</si>
  <si>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</si>
  <si>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</si>
  <si>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</si>
  <si>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</si>
  <si>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</si>
  <si>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</si>
  <si>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</si>
  <si>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</si>
  <si>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</si>
  <si>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</si>
  <si>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</si>
  <si>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</si>
  <si>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</si>
  <si>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</si>
  <si>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</si>
  <si>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</si>
  <si>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</si>
  <si>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</si>
  <si>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</si>
  <si>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</si>
  <si>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</si>
  <si>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</si>
  <si>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</si>
  <si>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</si>
  <si>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</si>
  <si>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</si>
  <si>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</si>
  <si>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</si>
  <si>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</si>
  <si>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</si>
  <si>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</si>
  <si>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</si>
  <si>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</si>
  <si>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</si>
  <si>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</si>
  <si>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</si>
  <si>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</si>
  <si>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</si>
  <si>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</si>
  <si>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</si>
  <si>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</si>
  <si>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</si>
  <si>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</si>
  <si>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</si>
  <si>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</si>
  <si>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</si>
  <si>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</si>
  <si>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</si>
  <si>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</si>
  <si>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</si>
  <si>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</si>
  <si>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</si>
  <si>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</si>
  <si>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</si>
  <si>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</si>
  <si>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</si>
  <si>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</si>
  <si>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</si>
  <si>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</si>
  <si>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</si>
  <si>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</si>
  <si>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</si>
  <si>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</si>
  <si>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</si>
  <si>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</si>
  <si>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</si>
  <si>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</si>
  <si>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</si>
  <si>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</si>
  <si>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</si>
  <si>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</si>
  <si>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</si>
  <si>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</si>
  <si>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</si>
  <si>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</si>
  <si>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</si>
  <si>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</si>
  <si>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</si>
  <si>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</si>
  <si>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</si>
  <si>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</si>
  <si>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</si>
  <si>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</si>
  <si>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</si>
  <si>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</si>
  <si>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</si>
  <si>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</si>
  <si>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</si>
  <si>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</si>
  <si>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</si>
  <si>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</si>
  <si>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</si>
  <si>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</si>
  <si>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</si>
  <si>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</si>
  <si>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</si>
  <si>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</si>
  <si>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</si>
  <si>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</si>
  <si>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</si>
  <si>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</si>
  <si>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</si>
  <si>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</si>
  <si>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</si>
  <si>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</si>
  <si>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</si>
  <si>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</si>
  <si>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</si>
  <si>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</si>
  <si>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</si>
  <si>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</si>
  <si>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</si>
  <si>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</si>
  <si>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</si>
  <si>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</si>
  <si>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</si>
  <si>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</si>
  <si>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</si>
  <si>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</si>
  <si>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</si>
  <si>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</si>
  <si>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</si>
  <si>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</si>
  <si>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</si>
  <si>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</si>
  <si>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</si>
  <si>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</si>
  <si>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</si>
  <si>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</si>
  <si>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</si>
  <si>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</si>
  <si>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</si>
  <si>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</si>
  <si>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</si>
  <si>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</si>
  <si>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</si>
  <si>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</si>
  <si>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</si>
  <si>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</si>
  <si>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</si>
  <si>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</si>
  <si>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</si>
  <si>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</si>
  <si>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</si>
  <si>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</si>
  <si>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</si>
  <si>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</si>
  <si>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</si>
  <si>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</si>
  <si>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</si>
  <si>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</si>
  <si>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</si>
  <si>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</si>
  <si>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</si>
  <si>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</si>
  <si>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</si>
  <si>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</si>
  <si>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</si>
  <si>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</si>
  <si>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</si>
  <si>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</si>
  <si>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</si>
  <si>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</si>
  <si>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</si>
  <si>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</si>
  <si>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</si>
  <si>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</si>
  <si>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</si>
  <si>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</si>
  <si>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</si>
  <si>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</si>
  <si>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</si>
  <si>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</si>
  <si>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</si>
  <si>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</si>
  <si>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</si>
  <si>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</si>
  <si>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</si>
  <si>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</si>
  <si>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</si>
  <si>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</si>
  <si>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</si>
  <si>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</si>
  <si>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</si>
  <si>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</si>
  <si>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</si>
  <si>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</si>
  <si>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</si>
  <si>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</si>
  <si>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</si>
  <si>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</si>
  <si>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</si>
  <si>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</si>
  <si>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</si>
  <si>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</si>
  <si>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</si>
  <si>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</si>
  <si>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</si>
  <si>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</si>
  <si>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</si>
  <si>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</si>
  <si>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</si>
  <si>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</si>
  <si>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</si>
  <si>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</si>
  <si>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</si>
  <si>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</si>
  <si>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</si>
  <si>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</si>
  <si>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</si>
  <si>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</si>
  <si>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</si>
  <si>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</si>
  <si>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</si>
  <si>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</si>
  <si>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</si>
  <si>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</si>
  <si>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</si>
  <si>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</si>
  <si>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</si>
  <si>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</si>
  <si>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</si>
  <si>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</si>
  <si>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</si>
  <si>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</si>
  <si>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</si>
  <si>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</si>
  <si>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</si>
  <si>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</si>
  <si>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</si>
  <si>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</si>
  <si>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</si>
  <si>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</si>
  <si>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</si>
  <si>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</si>
  <si>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</si>
  <si>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</si>
  <si>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</si>
  <si>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</si>
  <si>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</si>
  <si>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</si>
  <si>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</si>
  <si>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</si>
  <si>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</si>
  <si>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</si>
  <si>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</si>
  <si>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</si>
  <si>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</si>
  <si>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</si>
  <si>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</si>
  <si>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</si>
  <si>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</si>
  <si>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</si>
  <si>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</si>
  <si>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</si>
  <si>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</si>
  <si>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</si>
  <si>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</si>
  <si>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</si>
  <si>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</si>
  <si>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</si>
  <si>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</si>
  <si>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</si>
  <si>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</si>
  <si>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</si>
  <si>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</si>
  <si>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</si>
  <si>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</si>
  <si>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</si>
  <si>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</si>
  <si>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</si>
  <si>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</si>
  <si>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</si>
  <si>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</si>
  <si>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</si>
  <si>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</si>
  <si>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</si>
  <si>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</si>
  <si>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</si>
  <si>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</si>
  <si>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</si>
  <si>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</si>
  <si>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</si>
  <si>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</si>
  <si>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</si>
  <si>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</si>
  <si>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</si>
  <si>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</si>
  <si>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</si>
  <si>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</si>
  <si>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</si>
  <si>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</si>
  <si>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</si>
  <si>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</si>
  <si>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</si>
  <si>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</si>
  <si>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</si>
  <si>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</si>
  <si>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</si>
  <si>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</si>
  <si>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</si>
  <si>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</si>
  <si>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</si>
  <si>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</si>
  <si>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</si>
  <si>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</si>
  <si>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</si>
  <si>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</si>
  <si>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</si>
  <si>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</si>
  <si>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</si>
  <si>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</si>
  <si>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</si>
  <si>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</si>
  <si>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</si>
  <si>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</si>
  <si>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</si>
  <si>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</si>
  <si>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</si>
  <si>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</si>
  <si>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</si>
  <si>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</si>
  <si>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</si>
  <si>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</si>
  <si>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</si>
  <si>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</si>
  <si>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</si>
  <si>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</si>
  <si>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</si>
  <si>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</si>
  <si>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</si>
  <si>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</si>
  <si>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</si>
  <si>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</si>
  <si>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</si>
  <si>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</si>
  <si>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</si>
  <si>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</si>
  <si>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</si>
  <si>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</si>
  <si>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</si>
  <si>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</si>
  <si>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</si>
  <si>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</si>
  <si>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</si>
  <si>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</si>
  <si>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</si>
  <si>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</si>
  <si>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</si>
  <si>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</si>
  <si>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</si>
  <si>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</si>
  <si>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</si>
  <si>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</si>
  <si>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</si>
  <si>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</si>
  <si>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</si>
  <si>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</si>
  <si>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</si>
  <si>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</si>
  <si>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</si>
  <si>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</si>
  <si>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</si>
  <si>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</si>
  <si>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</si>
  <si>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</si>
  <si>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</si>
  <si>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</si>
  <si>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</si>
  <si>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</si>
  <si>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</si>
  <si>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</si>
  <si>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</si>
  <si>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</si>
  <si>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</si>
  <si>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</si>
  <si>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</si>
  <si>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</si>
  <si>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</si>
  <si>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</si>
  <si>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</si>
  <si>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</si>
  <si>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</si>
  <si>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</si>
  <si>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</si>
  <si>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</si>
  <si>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</si>
  <si>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</si>
  <si>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</si>
  <si>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</si>
  <si>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</si>
  <si>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</si>
  <si>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</si>
  <si>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</si>
  <si>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</si>
  <si>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</si>
  <si>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</si>
  <si>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</si>
  <si>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</si>
  <si>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</si>
  <si>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</si>
  <si>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</si>
  <si>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</si>
  <si>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</si>
  <si>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</si>
  <si>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</si>
  <si>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</si>
  <si>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</si>
  <si>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</si>
  <si>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</si>
  <si>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</si>
  <si>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</si>
  <si>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</si>
  <si>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</si>
  <si>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</si>
  <si>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</si>
  <si>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</si>
  <si>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</si>
  <si>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</si>
  <si>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</si>
  <si>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</si>
  <si>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</si>
  <si>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</si>
  <si>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</si>
  <si>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</si>
  <si>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</si>
  <si>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</si>
  <si>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</si>
  <si>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</si>
  <si>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</si>
  <si>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</si>
  <si>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</si>
  <si>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</si>
  <si>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</si>
  <si>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</si>
  <si>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</si>
  <si>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</si>
  <si>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</si>
  <si>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</si>
  <si>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</si>
  <si>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</si>
  <si>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</si>
  <si>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</si>
  <si>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</si>
  <si>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</si>
  <si>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</si>
  <si>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</si>
  <si>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</si>
  <si>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</si>
  <si>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</si>
  <si>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</si>
  <si>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</si>
  <si>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</si>
  <si>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</si>
  <si>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</si>
  <si>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</si>
  <si>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</si>
  <si>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</si>
  <si>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</si>
  <si>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</si>
  <si>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</si>
  <si>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</si>
  <si>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</si>
  <si>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</si>
  <si>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</si>
  <si>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</si>
  <si>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</si>
  <si>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</si>
  <si>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</si>
  <si>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</si>
  <si>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</si>
  <si>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</si>
  <si>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</si>
  <si>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</si>
  <si>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</si>
  <si>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</si>
  <si>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</si>
  <si>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</si>
  <si>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</si>
  <si>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</si>
  <si>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</si>
  <si>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</si>
  <si>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</si>
  <si>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</si>
  <si>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</si>
  <si>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</si>
  <si>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</si>
  <si>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</si>
  <si>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</si>
  <si>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</si>
  <si>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</si>
  <si>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</si>
  <si>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</si>
  <si>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</si>
  <si>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</si>
  <si>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</si>
  <si>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</si>
  <si>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</si>
  <si>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</si>
  <si>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</si>
  <si>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</si>
  <si>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</si>
  <si>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</si>
  <si>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</si>
  <si>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</si>
  <si>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</si>
  <si>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</si>
  <si>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</si>
  <si>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</si>
  <si>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</si>
  <si>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</si>
  <si>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</si>
  <si>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</si>
  <si>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</si>
  <si>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</si>
  <si>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</si>
  <si>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</si>
  <si>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</si>
  <si>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</si>
  <si>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</si>
  <si>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</si>
  <si>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</si>
  <si>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</si>
  <si>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</si>
  <si>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</si>
  <si>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</si>
  <si>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</si>
  <si>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</si>
  <si>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</si>
  <si>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</si>
  <si>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</si>
  <si>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</si>
  <si>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</si>
  <si>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</si>
  <si>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</si>
  <si>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</si>
  <si>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</si>
  <si>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</si>
  <si>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</si>
  <si>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</si>
  <si>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</si>
  <si>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</si>
  <si>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</si>
  <si>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</si>
  <si>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</si>
  <si>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</si>
  <si>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</si>
  <si>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</si>
  <si>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</si>
  <si>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</si>
  <si>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</si>
  <si>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</si>
  <si>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</si>
  <si>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</si>
  <si>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</si>
  <si>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</si>
  <si>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</si>
  <si>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</si>
  <si>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</si>
  <si>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</si>
  <si>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</si>
  <si>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</si>
  <si>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</si>
  <si>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</si>
  <si>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</si>
  <si>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</si>
  <si>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</si>
  <si>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</si>
  <si>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</si>
  <si>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</si>
  <si>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</si>
  <si>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</si>
  <si>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</si>
  <si>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</si>
  <si>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</si>
  <si>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</si>
  <si>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</si>
  <si>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</si>
  <si>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</si>
  <si>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</si>
  <si>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</si>
  <si>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</si>
  <si>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</si>
  <si>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</si>
  <si>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</si>
  <si>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</si>
  <si>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</si>
  <si>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</si>
  <si>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</si>
  <si>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</si>
  <si>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</si>
  <si>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</si>
  <si>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</si>
  <si>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</si>
  <si>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</si>
  <si>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</si>
  <si>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</si>
  <si>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</si>
  <si>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</si>
  <si>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</si>
  <si>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</si>
  <si>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</si>
  <si>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</si>
  <si>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</si>
  <si>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</si>
  <si>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</si>
  <si>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</si>
  <si>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</si>
  <si>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</si>
  <si>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</si>
  <si>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</si>
  <si>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</si>
  <si>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</si>
  <si>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</si>
  <si>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</si>
  <si>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</si>
  <si>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</si>
  <si>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</si>
  <si>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</si>
  <si>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</si>
  <si>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</si>
  <si>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</si>
  <si>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</si>
  <si>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</si>
  <si>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</si>
  <si>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</si>
  <si>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</si>
  <si>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</si>
  <si>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</si>
  <si>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</si>
  <si>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</si>
  <si>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</si>
  <si>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</si>
  <si>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</si>
  <si>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</si>
  <si>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</si>
  <si>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</si>
  <si>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</si>
  <si>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</si>
  <si>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</si>
  <si>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</si>
  <si>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</si>
  <si>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</si>
  <si>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</si>
  <si>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</si>
  <si>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</si>
  <si>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</si>
  <si>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</si>
  <si>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</si>
  <si>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</si>
  <si>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</si>
  <si>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</si>
  <si>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</si>
  <si>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</si>
  <si>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</si>
  <si>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</si>
  <si>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</si>
  <si>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</si>
  <si>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</si>
  <si>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</si>
  <si>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</si>
  <si>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</si>
  <si>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</si>
  <si>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</si>
  <si>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</si>
  <si>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</si>
  <si>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</si>
  <si>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</si>
  <si>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</si>
  <si>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</si>
  <si>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</si>
  <si>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</si>
  <si>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</si>
  <si>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</si>
  <si>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</si>
  <si>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</si>
  <si>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</si>
  <si>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</si>
  <si>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</si>
  <si>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</si>
  <si>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</si>
  <si>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</si>
  <si>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</si>
  <si>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</si>
  <si>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</si>
  <si>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</si>
  <si>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</si>
  <si>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</si>
  <si>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</si>
  <si>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</si>
  <si>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</si>
  <si>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</si>
  <si>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</si>
  <si>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</si>
  <si>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</si>
  <si>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</si>
  <si>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</si>
  <si>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</si>
  <si>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</si>
  <si>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</si>
  <si>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</si>
  <si>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</si>
  <si>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</si>
  <si>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</si>
  <si>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</si>
  <si>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</si>
  <si>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</si>
  <si>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</si>
  <si>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</si>
  <si>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</si>
  <si>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</si>
  <si>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</si>
  <si>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</si>
  <si>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</si>
  <si>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</si>
  <si>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</si>
  <si>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</si>
  <si>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</si>
  <si>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</si>
  <si>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</si>
  <si>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</si>
  <si>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</si>
  <si>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</si>
  <si>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</si>
  <si>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</si>
  <si>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</si>
  <si>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</si>
  <si>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</si>
  <si>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</si>
  <si>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</si>
  <si>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</si>
  <si>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</si>
  <si>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</si>
  <si>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</si>
  <si>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</si>
  <si>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</si>
  <si>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</si>
  <si>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</si>
  <si>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</si>
  <si>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</si>
  <si>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</si>
  <si>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</si>
  <si>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</si>
  <si>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</si>
  <si>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</si>
  <si>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</si>
  <si>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</si>
  <si>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</si>
  <si>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</si>
  <si>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</si>
  <si>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</si>
  <si>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</si>
  <si>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</si>
  <si>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</si>
  <si>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</si>
  <si>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</si>
  <si>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</si>
  <si>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</si>
  <si>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</si>
  <si>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</si>
  <si>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</si>
  <si>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</si>
  <si>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</si>
  <si>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</si>
  <si>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</si>
  <si>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</si>
  <si>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</si>
  <si>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</si>
  <si>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</si>
  <si>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</si>
  <si>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</si>
  <si>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</si>
  <si>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</si>
  <si>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</si>
  <si>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</si>
  <si>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</si>
  <si>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</si>
  <si>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</si>
  <si>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</si>
  <si>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</si>
  <si>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</si>
  <si>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</si>
  <si>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</si>
  <si>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</si>
  <si>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</si>
  <si>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</si>
  <si>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</si>
  <si>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</si>
  <si>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</si>
  <si>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</si>
  <si>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</si>
  <si>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</si>
  <si>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</si>
  <si>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</si>
  <si>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</si>
  <si>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</si>
  <si>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</si>
  <si>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</si>
  <si>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</si>
  <si>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</si>
  <si>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</si>
  <si>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</si>
  <si>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</si>
  <si>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</si>
  <si>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</si>
  <si>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</si>
  <si>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</si>
  <si>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</si>
  <si>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</si>
  <si>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</si>
  <si>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</si>
  <si>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</si>
  <si>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</si>
  <si>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</si>
  <si>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</si>
  <si>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</si>
  <si>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</si>
  <si>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</si>
  <si>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</si>
  <si>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</si>
  <si>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</si>
  <si>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</si>
  <si>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</si>
  <si>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</si>
  <si>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</si>
  <si>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</si>
  <si>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</si>
  <si>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</si>
  <si>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</si>
  <si>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</si>
  <si>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</si>
  <si>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</si>
  <si>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</si>
  <si>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</si>
  <si>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</si>
  <si>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</si>
  <si>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</si>
  <si>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</si>
  <si>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</si>
  <si>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</si>
  <si>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</si>
  <si>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</si>
  <si>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</si>
  <si>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</si>
  <si>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</si>
  <si>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</si>
  <si>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</si>
  <si>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</si>
  <si>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</si>
  <si>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</si>
  <si>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</si>
  <si>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</si>
  <si>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</si>
  <si>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</si>
  <si>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</si>
  <si>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</si>
  <si>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</si>
  <si>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</si>
  <si>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</si>
  <si>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</si>
  <si>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</si>
  <si>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</si>
  <si>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</si>
  <si>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</si>
  <si>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</si>
  <si>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</si>
  <si>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</si>
  <si>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</si>
  <si>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</si>
  <si>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</si>
  <si>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</si>
  <si>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</si>
  <si>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</si>
  <si>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</si>
  <si>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</si>
  <si>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</si>
  <si>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</si>
  <si>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</si>
  <si>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</si>
  <si>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</si>
  <si>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</si>
  <si>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</si>
  <si>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</si>
  <si>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</si>
  <si>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</si>
  <si>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</si>
  <si>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</si>
  <si>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</si>
  <si>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</si>
  <si>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</si>
  <si>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</si>
  <si>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</si>
  <si>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</si>
  <si>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</si>
  <si>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</si>
  <si>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</si>
  <si>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</si>
  <si>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</si>
  <si>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</si>
  <si>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</si>
  <si>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</si>
  <si>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</si>
  <si>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</si>
  <si>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</si>
  <si>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</si>
  <si>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</si>
  <si>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</si>
  <si>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</si>
  <si>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</si>
  <si>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</si>
  <si>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</si>
  <si>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</si>
  <si>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</si>
  <si>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</si>
  <si>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</si>
  <si>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</si>
  <si>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</si>
  <si>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</si>
  <si>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</si>
  <si>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</si>
  <si>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</si>
  <si>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</si>
  <si>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</si>
  <si>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</si>
  <si>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</si>
  <si>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</si>
  <si>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</si>
  <si>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</si>
  <si>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</si>
  <si>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</si>
  <si>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</si>
  <si>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</si>
  <si>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</si>
  <si>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</si>
  <si>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</si>
  <si>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</si>
  <si>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</si>
  <si>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</si>
  <si>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</si>
  <si>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</si>
  <si>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</si>
  <si>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</si>
  <si>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</si>
  <si>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</si>
  <si>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</si>
  <si>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</si>
  <si>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</si>
  <si>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</si>
  <si>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</si>
  <si>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</si>
  <si>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</si>
  <si>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</si>
  <si>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</si>
  <si>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</si>
  <si>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</si>
  <si>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</si>
  <si>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</si>
  <si>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</si>
  <si>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</si>
  <si>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</si>
  <si>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</si>
  <si>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</si>
  <si>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</si>
  <si>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</si>
  <si>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</si>
  <si>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</si>
  <si>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</si>
  <si>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</si>
  <si>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</si>
  <si>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</si>
  <si>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</si>
  <si>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</si>
  <si>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</si>
  <si>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</si>
  <si>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</si>
  <si>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</si>
  <si>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</si>
  <si>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</si>
  <si>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</si>
  <si>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</si>
  <si>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</si>
  <si>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</si>
  <si>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</si>
  <si>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</si>
  <si>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</si>
  <si>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</si>
  <si>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</si>
  <si>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</si>
  <si>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</si>
  <si>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</si>
  <si>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</si>
  <si>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</si>
  <si>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</si>
  <si>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</si>
  <si>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</si>
  <si>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</si>
  <si>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</si>
  <si>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</si>
  <si>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</si>
  <si>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</si>
  <si>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</si>
  <si>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</si>
  <si>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</si>
  <si>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</si>
  <si>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</si>
  <si>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</si>
  <si>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</si>
  <si>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</si>
  <si>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</si>
  <si>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</si>
  <si>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</si>
  <si>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</si>
  <si>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</si>
  <si>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</si>
  <si>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</si>
  <si>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</si>
  <si>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</si>
  <si>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</si>
  <si>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</si>
  <si>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</si>
  <si>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</si>
  <si>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</si>
  <si>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</si>
  <si>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</si>
  <si>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</si>
  <si>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</si>
  <si>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</si>
  <si>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</si>
  <si>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</si>
  <si>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</si>
  <si>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</si>
  <si>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</si>
  <si>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</si>
  <si>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</si>
  <si>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</si>
  <si>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</si>
  <si>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</si>
  <si>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</si>
  <si>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</si>
  <si>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</si>
  <si>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</si>
  <si>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</si>
  <si>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</si>
  <si>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</si>
  <si>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</si>
  <si>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</si>
  <si>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</si>
  <si>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</si>
  <si>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</si>
  <si>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</si>
  <si>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</si>
  <si>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</si>
  <si>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</si>
  <si>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</si>
  <si>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</si>
  <si>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</si>
  <si>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</si>
  <si>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</si>
  <si>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</si>
  <si>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</si>
  <si>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</si>
  <si>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</si>
  <si>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</si>
  <si>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</si>
  <si>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</si>
  <si>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</si>
  <si>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</si>
  <si>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</si>
  <si>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</si>
  <si>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</si>
  <si>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</si>
  <si>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</si>
  <si>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</si>
  <si>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</si>
  <si>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</si>
  <si>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</si>
  <si>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</si>
  <si>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</si>
  <si>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</si>
  <si>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</si>
  <si>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</si>
  <si>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</si>
  <si>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</si>
  <si>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</si>
  <si>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</si>
  <si>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</si>
  <si>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</si>
  <si>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</si>
  <si>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</si>
  <si>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</si>
  <si>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</si>
  <si>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</si>
  <si>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</si>
  <si>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</si>
  <si>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</si>
  <si>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</si>
  <si>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</si>
  <si>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</si>
  <si>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</si>
  <si>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</si>
  <si>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</si>
  <si>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</si>
  <si>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</si>
  <si>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</si>
  <si>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</si>
  <si>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</si>
  <si>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</si>
  <si>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</si>
  <si>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</si>
  <si>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</si>
  <si>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</si>
  <si>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</si>
  <si>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</si>
  <si>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</si>
  <si>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</si>
  <si>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</si>
  <si>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</si>
  <si>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</si>
  <si>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</si>
  <si>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</si>
  <si>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</si>
  <si>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</si>
  <si>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</si>
  <si>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</si>
  <si>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</si>
  <si>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</si>
  <si>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</si>
  <si>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</si>
  <si>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</si>
  <si>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</si>
  <si>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</si>
  <si>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</si>
  <si>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</si>
  <si>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</si>
  <si>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</si>
  <si>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</si>
  <si>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</si>
  <si>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</si>
  <si>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</si>
  <si>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</si>
  <si>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</si>
  <si>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</si>
  <si>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</si>
  <si>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</si>
  <si>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</si>
  <si>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</si>
  <si>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</si>
  <si>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</si>
  <si>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</si>
  <si>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</si>
  <si>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</si>
  <si>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</si>
  <si>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</si>
  <si>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</si>
  <si>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</si>
  <si>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</si>
  <si>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</si>
  <si>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</si>
  <si>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</si>
  <si>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</si>
  <si>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</si>
  <si>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</si>
  <si>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</si>
  <si>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</si>
  <si>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</si>
  <si>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</si>
  <si>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</si>
  <si>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</si>
  <si>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</si>
  <si>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</si>
  <si>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</si>
  <si>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</si>
  <si>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</si>
  <si>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</si>
  <si>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</si>
  <si>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</si>
  <si>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</si>
  <si>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</si>
  <si>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</si>
  <si>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</si>
  <si>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</si>
  <si>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</si>
  <si>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</si>
  <si>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</si>
  <si>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</si>
  <si>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</si>
  <si>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</si>
  <si>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</si>
  <si>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</si>
  <si>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</si>
  <si>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</si>
  <si>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</si>
  <si>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</si>
  <si>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</si>
  <si>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</si>
  <si>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</si>
  <si>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</si>
  <si>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</si>
  <si>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</si>
  <si>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</si>
  <si>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</si>
  <si>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</si>
  <si>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</si>
  <si>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</si>
  <si>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</si>
  <si>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</si>
  <si>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</si>
  <si>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</si>
  <si>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</si>
  <si>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</si>
  <si>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</si>
  <si>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</si>
  <si>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</si>
  <si>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</si>
  <si>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</si>
  <si>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</si>
  <si>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</si>
  <si>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</si>
  <si>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</si>
  <si>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</si>
  <si>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</si>
  <si>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</si>
  <si>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</si>
  <si>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</si>
  <si>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</si>
  <si>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</si>
  <si>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</si>
  <si>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</si>
  <si>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</si>
  <si>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</si>
  <si>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</si>
  <si>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</si>
  <si>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</si>
  <si>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</si>
  <si>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</si>
  <si>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</si>
  <si>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</si>
  <si>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</si>
  <si>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</si>
  <si>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</si>
  <si>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</si>
  <si>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</si>
  <si>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</si>
  <si>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</si>
  <si>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</si>
  <si>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</si>
  <si>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</si>
  <si>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</si>
  <si>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</si>
  <si>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</si>
  <si>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</si>
  <si>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</si>
  <si>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</si>
  <si>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</si>
  <si>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</si>
  <si>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</si>
  <si>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</si>
  <si>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</si>
  <si>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</si>
  <si>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</si>
  <si>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</si>
  <si>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</si>
  <si>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</si>
  <si>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</si>
  <si>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</si>
  <si>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</si>
  <si>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</si>
  <si>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</si>
  <si>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</si>
  <si>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</si>
  <si>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</si>
  <si>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</si>
  <si>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</si>
  <si>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</si>
  <si>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</si>
  <si>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</si>
  <si>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</si>
  <si>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</si>
  <si>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</si>
  <si>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</si>
  <si>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</si>
  <si>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</si>
  <si>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</si>
  <si>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</si>
  <si>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</si>
  <si>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</si>
  <si>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</si>
  <si>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</si>
  <si>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</si>
  <si>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</si>
  <si>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</si>
  <si>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</si>
  <si>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</si>
  <si>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</si>
  <si>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</si>
  <si>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</si>
  <si>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</si>
  <si>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</si>
  <si>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</si>
  <si>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</si>
  <si>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</si>
  <si>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</si>
  <si>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</si>
  <si>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</si>
  <si>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</si>
  <si>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</si>
  <si>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</si>
  <si>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</si>
  <si>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</si>
  <si>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</si>
  <si>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</si>
  <si>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</si>
  <si>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</si>
  <si>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</si>
  <si>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</si>
  <si>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</si>
  <si>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</si>
  <si>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</si>
  <si>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</si>
  <si>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</si>
  <si>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</si>
  <si>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</si>
  <si>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</si>
  <si>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</si>
  <si>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</si>
  <si>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</si>
  <si>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</si>
  <si>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</si>
  <si>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</si>
  <si>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</si>
  <si>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</si>
  <si>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</si>
  <si>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</si>
  <si>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</si>
  <si>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</si>
  <si>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</si>
  <si>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</si>
  <si>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</si>
  <si>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</si>
  <si>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</si>
  <si>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</si>
  <si>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</si>
  <si>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</si>
  <si>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</si>
  <si>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</si>
  <si>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</si>
  <si>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</si>
  <si>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</si>
  <si>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</si>
  <si>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</si>
  <si>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</si>
  <si>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</si>
  <si>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</si>
  <si>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</si>
  <si>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</si>
  <si>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</si>
  <si>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</si>
  <si>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</si>
  <si>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</si>
  <si>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</si>
  <si>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</si>
  <si>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</si>
  <si>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</si>
  <si>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</si>
  <si>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</si>
  <si>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</si>
  <si>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</si>
  <si>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</si>
  <si>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</si>
  <si>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</si>
  <si>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</si>
  <si>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</si>
  <si>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</si>
  <si>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</si>
  <si>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</si>
  <si>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</si>
  <si>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</si>
  <si>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</si>
  <si>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</si>
  <si>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</si>
  <si>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</si>
  <si>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</si>
  <si>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</si>
  <si>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</si>
  <si>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</si>
  <si>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</si>
  <si>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</si>
  <si>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</si>
  <si>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</si>
  <si>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</si>
  <si>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</si>
  <si>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</si>
  <si>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</si>
  <si>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</si>
  <si>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</si>
  <si>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</si>
  <si>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</si>
  <si>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</si>
  <si>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</si>
  <si>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</si>
  <si>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</si>
  <si>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</si>
  <si>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</si>
  <si>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</si>
  <si>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</si>
  <si>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</si>
  <si>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</si>
  <si>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</si>
  <si>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</si>
  <si>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</si>
  <si>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</si>
  <si>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</si>
  <si>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</si>
  <si>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</si>
  <si>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</si>
  <si>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</si>
  <si>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</si>
  <si>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</si>
  <si>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</si>
  <si>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</si>
  <si>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</si>
  <si>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</si>
  <si>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</si>
  <si>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</si>
  <si>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</si>
  <si>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</si>
  <si>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</si>
  <si>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</si>
  <si>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</si>
  <si>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</si>
  <si>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</si>
  <si>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</si>
  <si>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</si>
  <si>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</si>
  <si>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</si>
  <si>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</si>
  <si>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</si>
  <si>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</si>
  <si>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</si>
  <si>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</si>
  <si>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</si>
  <si>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</si>
  <si>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</si>
  <si>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</si>
  <si>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</si>
  <si>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</si>
  <si>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</si>
  <si>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</si>
  <si>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</si>
  <si>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</si>
  <si>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</si>
  <si>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</si>
  <si>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</si>
  <si>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</si>
  <si>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</si>
  <si>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</si>
  <si>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</si>
  <si>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</si>
  <si>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</si>
  <si>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</si>
  <si>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</si>
  <si>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</si>
  <si>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</si>
  <si>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</si>
  <si>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</si>
  <si>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</si>
  <si>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</si>
  <si>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</si>
  <si>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</si>
  <si>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</si>
  <si>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</si>
  <si>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</si>
  <si>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</si>
  <si>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</si>
  <si>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</si>
  <si>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</si>
  <si>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</si>
  <si>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</si>
  <si>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</si>
  <si>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</si>
  <si>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</si>
  <si>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</si>
  <si>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</si>
  <si>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</si>
  <si>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</si>
  <si>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</si>
  <si>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</si>
  <si>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</si>
  <si>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</si>
  <si>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</si>
  <si>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</si>
  <si>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</si>
  <si>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</si>
  <si>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</si>
  <si>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</si>
  <si>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</si>
  <si>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</si>
  <si>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</si>
  <si>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</si>
  <si>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</si>
  <si>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</si>
  <si>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</si>
  <si>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</si>
  <si>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</si>
  <si>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</si>
  <si>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</si>
  <si>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</si>
  <si>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</si>
  <si>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</si>
  <si>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</si>
  <si>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</si>
  <si>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</si>
  <si>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</si>
  <si>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</si>
  <si>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</si>
  <si>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</si>
  <si>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</si>
  <si>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</si>
  <si>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</si>
  <si>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</si>
  <si>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</si>
  <si>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</si>
  <si>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</si>
  <si>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</si>
  <si>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</si>
  <si>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</si>
  <si>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</si>
  <si>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</si>
  <si>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</si>
  <si>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</si>
  <si>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</si>
  <si>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</si>
  <si>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</si>
  <si>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</si>
  <si>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</si>
  <si>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</si>
  <si>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</si>
  <si>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</si>
  <si>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</si>
  <si>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</si>
  <si>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</si>
  <si>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</si>
  <si>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</si>
  <si>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</si>
  <si>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</si>
  <si>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</si>
  <si>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</si>
  <si>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</si>
  <si>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</si>
  <si>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</si>
  <si>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</si>
  <si>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</si>
  <si>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</si>
  <si>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</si>
  <si>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</si>
  <si>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</si>
  <si>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</si>
  <si>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</si>
  <si>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</si>
  <si>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</si>
  <si>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</si>
  <si>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</si>
  <si>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</si>
  <si>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</si>
  <si>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</si>
  <si>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</si>
  <si>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</si>
  <si>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</si>
  <si>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</si>
  <si>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</si>
  <si>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</si>
  <si>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</si>
  <si>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</si>
  <si>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</si>
  <si>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</si>
  <si>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</si>
  <si>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</si>
  <si>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</si>
  <si>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</si>
  <si>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</si>
  <si>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</si>
  <si>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</si>
  <si>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</si>
  <si>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</si>
  <si>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</si>
  <si>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</si>
  <si>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</si>
  <si>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</si>
  <si>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</si>
  <si>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</si>
  <si>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</si>
  <si>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</si>
  <si>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</si>
  <si>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</si>
  <si>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</si>
  <si>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</si>
  <si>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</si>
  <si>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</si>
  <si>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</si>
  <si>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</si>
  <si>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</si>
  <si>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</si>
  <si>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</si>
  <si>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</si>
  <si>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</si>
  <si>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</si>
  <si>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</si>
  <si>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</si>
  <si>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</si>
  <si>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</si>
  <si>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</si>
  <si>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</si>
  <si>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</si>
  <si>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</si>
  <si>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</si>
  <si>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</si>
  <si>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</si>
  <si>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</si>
  <si>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</si>
  <si>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</si>
  <si>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</si>
  <si>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</si>
  <si>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</si>
  <si>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</si>
  <si>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</si>
  <si>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</si>
  <si>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</si>
  <si>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</si>
  <si>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</si>
  <si>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</si>
  <si>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</si>
  <si>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</si>
  <si>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</si>
  <si>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</si>
  <si>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</si>
  <si>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</si>
  <si>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</si>
  <si>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</si>
  <si>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</si>
  <si>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</si>
  <si>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</si>
  <si>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</si>
  <si>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</si>
  <si>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</si>
  <si>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</si>
  <si>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</si>
  <si>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</si>
  <si>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</si>
  <si>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</si>
  <si>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</si>
  <si>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</si>
  <si>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</si>
  <si>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</si>
  <si>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</si>
  <si>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</si>
  <si>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</si>
  <si>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</si>
  <si>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</si>
  <si>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</si>
  <si>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</si>
  <si>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</si>
  <si>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</si>
  <si>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</si>
  <si>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</si>
  <si>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</si>
  <si>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</si>
  <si>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</si>
  <si>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</si>
  <si>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</si>
  <si>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</si>
  <si>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</si>
  <si>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</si>
  <si>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</si>
  <si>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</si>
  <si>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</si>
  <si>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</si>
  <si>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</si>
  <si>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</si>
  <si>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</si>
  <si>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</si>
  <si>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</si>
  <si>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</si>
  <si>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</si>
  <si>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</si>
  <si>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</si>
  <si>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</si>
  <si>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</si>
  <si>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</si>
  <si>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</si>
  <si>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</si>
  <si>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</si>
  <si>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</si>
  <si>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</si>
  <si>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</si>
  <si>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</si>
  <si>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</si>
  <si>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</si>
  <si>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</si>
  <si>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</si>
  <si>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</si>
  <si>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</si>
  <si>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</si>
  <si>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</si>
  <si>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</si>
  <si>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</si>
  <si>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</si>
  <si>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</si>
  <si>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</si>
  <si>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</si>
  <si>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</si>
  <si>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</si>
  <si>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</si>
  <si>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</si>
  <si>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</si>
  <si>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</si>
  <si>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</si>
  <si>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</si>
  <si>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</si>
  <si>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</si>
  <si>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</si>
  <si>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</si>
  <si>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</si>
  <si>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</si>
  <si>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</si>
  <si>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</si>
  <si>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</si>
  <si>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</si>
  <si>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</si>
  <si>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</si>
  <si>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</si>
  <si>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</si>
  <si>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</si>
  <si>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</si>
  <si>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</si>
  <si>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</si>
  <si>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</si>
  <si>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</si>
  <si>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</si>
  <si>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</si>
  <si>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</si>
  <si>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</si>
  <si>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</si>
  <si>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</si>
  <si>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</si>
  <si>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</si>
  <si>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</si>
  <si>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</si>
  <si>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</si>
  <si>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</si>
  <si>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</si>
  <si>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</si>
  <si>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</si>
  <si>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</si>
  <si>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</si>
  <si>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</si>
  <si>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</si>
  <si>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</si>
  <si>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</si>
  <si>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</si>
  <si>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</si>
  <si>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</si>
  <si>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</si>
  <si>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</si>
  <si>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</si>
  <si>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</si>
  <si>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</si>
  <si>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</si>
  <si>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</si>
  <si>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</si>
  <si>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</si>
  <si>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</si>
  <si>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</si>
  <si>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</si>
  <si>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</si>
  <si>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</si>
  <si>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</si>
  <si>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</si>
  <si>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</si>
  <si>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</si>
  <si>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</si>
  <si>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</si>
  <si>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</si>
  <si>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</si>
  <si>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</si>
  <si>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</si>
  <si>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</si>
  <si>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</si>
  <si>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</si>
  <si>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</si>
  <si>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</si>
  <si>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</si>
  <si>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</si>
  <si>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</si>
  <si>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</si>
  <si>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</si>
  <si>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</si>
  <si>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</si>
  <si>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</si>
  <si>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</si>
  <si>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</si>
  <si>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</si>
  <si>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</si>
  <si>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</si>
  <si>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</si>
  <si>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</si>
  <si>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</si>
  <si>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</si>
  <si>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</si>
  <si>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</si>
  <si>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</si>
  <si>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</si>
  <si>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</si>
  <si>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</si>
  <si>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</si>
  <si>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</si>
  <si>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</si>
  <si>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</si>
  <si>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</si>
  <si>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</si>
  <si>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</si>
  <si>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</si>
  <si>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</si>
  <si>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</si>
  <si>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</si>
  <si>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</si>
  <si>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</si>
  <si>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</si>
  <si>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</si>
  <si>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</si>
  <si>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</si>
  <si>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</si>
  <si>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</si>
  <si>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</si>
  <si>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</si>
  <si>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</si>
  <si>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</si>
  <si>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</si>
  <si>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</si>
  <si>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</si>
  <si>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</si>
  <si>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</si>
  <si>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</si>
  <si>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</si>
  <si>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</si>
  <si>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</si>
  <si>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</si>
  <si>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</si>
  <si>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</si>
  <si>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</si>
  <si>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</si>
  <si>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</si>
  <si>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</si>
  <si>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</si>
  <si>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</si>
  <si>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</si>
  <si>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</si>
  <si>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</si>
  <si>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</si>
  <si>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</si>
  <si>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</si>
  <si>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</si>
  <si>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</si>
  <si>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</si>
  <si>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</si>
  <si>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</si>
  <si>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</si>
  <si>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</si>
  <si>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</si>
  <si>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</si>
  <si>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</si>
  <si>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</si>
  <si>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</si>
  <si>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</si>
  <si>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</si>
  <si>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</si>
  <si>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</si>
  <si>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</si>
  <si>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</si>
  <si>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</si>
  <si>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</si>
  <si>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</si>
  <si>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</si>
  <si>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</si>
  <si>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</si>
  <si>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</si>
  <si>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</si>
  <si>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</si>
  <si>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</si>
  <si>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</si>
  <si>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</si>
  <si>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</si>
  <si>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</si>
  <si>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</si>
  <si>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</si>
  <si>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</si>
  <si>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</si>
  <si>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</si>
  <si>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</si>
  <si>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</si>
  <si>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</si>
  <si>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</si>
  <si>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</si>
  <si>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</si>
  <si>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</si>
  <si>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</si>
  <si>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</si>
  <si>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</si>
  <si>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</si>
  <si>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</si>
  <si>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</si>
  <si>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</si>
  <si>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</si>
  <si>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</si>
  <si>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</si>
  <si>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</si>
  <si>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</si>
  <si>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</si>
  <si>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</si>
  <si>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</si>
  <si>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</si>
  <si>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</si>
  <si>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</si>
  <si>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</si>
  <si>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</si>
  <si>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</si>
  <si>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</si>
  <si>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</si>
  <si>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</si>
  <si>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</si>
  <si>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</si>
  <si>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</si>
  <si>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</si>
  <si>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</si>
  <si>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</si>
  <si>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</si>
  <si>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</si>
  <si>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</si>
  <si>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</si>
  <si>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</si>
  <si>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</si>
  <si>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</si>
  <si>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</si>
  <si>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</si>
  <si>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</si>
  <si>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</si>
  <si>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</si>
  <si>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</si>
  <si>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</si>
  <si>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</si>
  <si>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</si>
  <si>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</si>
  <si>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</si>
  <si>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</si>
  <si>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</si>
  <si>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</si>
  <si>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</si>
  <si>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</si>
  <si>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</si>
  <si>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</si>
  <si>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</si>
  <si>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</si>
  <si>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</si>
  <si>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</si>
  <si>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</si>
  <si>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</si>
  <si>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</si>
  <si>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</si>
  <si>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</si>
  <si>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</si>
  <si>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</si>
  <si>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</si>
  <si>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</si>
  <si>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</si>
  <si>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</si>
  <si>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</si>
  <si>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</si>
  <si>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</si>
  <si>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</si>
  <si>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</si>
  <si>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</si>
  <si>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</si>
  <si>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</si>
  <si>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</si>
  <si>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</si>
  <si>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</si>
  <si>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</si>
  <si>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</si>
  <si>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</si>
  <si>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</si>
  <si>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</si>
  <si>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</si>
  <si>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</si>
  <si>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</si>
  <si>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</si>
  <si>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</si>
  <si>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</si>
  <si>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</si>
  <si>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</si>
  <si>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</si>
  <si>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</si>
  <si>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</si>
  <si>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</si>
  <si>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</si>
  <si>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</si>
  <si>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</si>
  <si>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</si>
  <si>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</si>
  <si>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</si>
  <si>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</si>
  <si>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</si>
  <si>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</si>
  <si>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</si>
  <si>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</si>
  <si>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</si>
  <si>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</si>
  <si>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</si>
  <si>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</si>
  <si>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</si>
  <si>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</si>
  <si>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</si>
  <si>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</si>
  <si>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</si>
  <si>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</si>
  <si>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</si>
  <si>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</si>
  <si>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</si>
  <si>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</si>
  <si>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</si>
  <si>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</si>
  <si>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</si>
  <si>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</si>
  <si>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</si>
  <si>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</si>
  <si>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</si>
  <si>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</si>
  <si>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</si>
  <si>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</si>
  <si>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</si>
  <si>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</si>
  <si>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</si>
  <si>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</si>
  <si>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</si>
  <si>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</si>
  <si>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</si>
  <si>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</si>
  <si>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</si>
  <si>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</si>
  <si>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</si>
  <si>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</si>
  <si>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</si>
  <si>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</si>
  <si>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</si>
  <si>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</si>
  <si>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</si>
  <si>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</si>
  <si>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</si>
  <si>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</si>
  <si>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</si>
  <si>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</si>
  <si>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</si>
  <si>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</si>
  <si>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</si>
  <si>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</si>
  <si>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</si>
  <si>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</si>
  <si>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</si>
  <si>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</si>
  <si>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</si>
  <si>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</si>
  <si>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</si>
  <si>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</si>
  <si>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</si>
  <si>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</si>
  <si>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</si>
  <si>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</si>
  <si>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</si>
  <si>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</si>
  <si>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</si>
  <si>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</si>
  <si>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</si>
  <si>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</si>
  <si>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</si>
  <si>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</si>
  <si>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</si>
  <si>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</si>
  <si>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</si>
  <si>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</si>
  <si>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</si>
  <si>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</si>
  <si>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</si>
  <si>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</si>
  <si>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</si>
  <si>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</si>
  <si>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</si>
  <si>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</si>
  <si>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</si>
  <si>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</si>
  <si>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</si>
  <si>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</si>
  <si>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</si>
  <si>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</si>
  <si>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</si>
  <si>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</si>
  <si>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</si>
  <si>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</si>
  <si>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</si>
  <si>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</si>
  <si>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</si>
  <si>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</si>
  <si>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</si>
  <si>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</si>
  <si>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</si>
  <si>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</si>
  <si>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</si>
  <si>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</si>
  <si>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</si>
  <si>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</si>
  <si>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</si>
  <si>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</si>
  <si>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</si>
  <si>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</si>
  <si>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</si>
  <si>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</si>
  <si>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</si>
  <si>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</si>
  <si>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</si>
  <si>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</si>
  <si>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</si>
  <si>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</si>
  <si>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</si>
  <si>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</si>
  <si>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</si>
  <si>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</si>
  <si>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</si>
  <si>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</si>
  <si>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</si>
  <si>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</si>
  <si>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</si>
  <si>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</si>
  <si>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</si>
  <si>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</si>
  <si>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</si>
  <si>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</si>
  <si>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</si>
  <si>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</si>
  <si>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</si>
  <si>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</si>
  <si>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</si>
  <si>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</si>
  <si>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</si>
  <si>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</si>
  <si>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</si>
  <si>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</si>
  <si>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</si>
  <si>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</si>
  <si>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</si>
  <si>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</si>
  <si>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</si>
  <si>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</si>
  <si>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</si>
  <si>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</si>
  <si>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</si>
  <si>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</si>
  <si>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</si>
  <si>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</si>
  <si>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</si>
  <si>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</si>
  <si>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</si>
  <si>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</si>
  <si>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</si>
  <si>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</si>
  <si>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</si>
  <si>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</si>
  <si>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</si>
  <si>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</si>
  <si>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</si>
  <si>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</si>
  <si>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</si>
  <si>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</si>
  <si>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</si>
  <si>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</si>
  <si>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</si>
  <si>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</si>
  <si>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</si>
  <si>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</si>
  <si>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</si>
  <si>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</si>
  <si>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</si>
  <si>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</si>
  <si>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</si>
  <si>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</si>
  <si>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</si>
  <si>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</si>
  <si>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</si>
  <si>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</si>
  <si>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</si>
  <si>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</si>
  <si>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</si>
  <si>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</si>
  <si>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</si>
  <si>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</si>
  <si>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</si>
  <si>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</si>
  <si>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</si>
  <si>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</si>
  <si>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</si>
  <si>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</si>
  <si>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</si>
  <si>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</si>
  <si>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</si>
  <si>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</si>
  <si>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</si>
  <si>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</si>
  <si>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</si>
  <si>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</si>
  <si>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</si>
  <si>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</si>
  <si>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</si>
  <si>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</si>
  <si>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</si>
  <si>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</si>
  <si>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</si>
  <si>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</si>
  <si>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</si>
  <si>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</si>
  <si>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</si>
  <si>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</si>
  <si>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</si>
  <si>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</si>
  <si>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</si>
  <si>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</si>
  <si>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</si>
  <si>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</si>
  <si>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</si>
  <si>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</si>
  <si>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</si>
  <si>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</si>
  <si>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</si>
  <si>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</si>
  <si>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</si>
  <si>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</si>
  <si>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</si>
  <si>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</si>
  <si>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</si>
  <si>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</si>
  <si>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</si>
  <si>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</si>
  <si>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</si>
  <si>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</si>
  <si>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</si>
  <si>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</si>
  <si>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</si>
  <si>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</si>
  <si>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</si>
  <si>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</si>
  <si>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</si>
  <si>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</si>
  <si>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</si>
  <si>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</si>
  <si>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</si>
  <si>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</si>
  <si>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</si>
  <si>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</si>
  <si>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</si>
  <si>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</si>
  <si>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</si>
  <si>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</si>
  <si>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</si>
  <si>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</si>
  <si>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</si>
  <si>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</si>
  <si>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</si>
  <si>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</si>
  <si>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</si>
  <si>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</si>
  <si>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</si>
  <si>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</si>
  <si>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</si>
  <si>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</si>
  <si>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</si>
  <si>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</si>
  <si>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</si>
  <si>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</si>
  <si>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</si>
  <si>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</si>
  <si>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</si>
  <si>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</si>
  <si>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</si>
  <si>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</si>
  <si>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</si>
  <si>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</si>
  <si>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</si>
  <si>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</si>
  <si>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</si>
  <si>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</si>
  <si>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</si>
  <si>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</si>
  <si>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</si>
  <si>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</si>
  <si>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</si>
  <si>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</si>
  <si>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</si>
  <si>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</si>
  <si>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</si>
  <si>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</si>
  <si>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</si>
  <si>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</si>
  <si>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</si>
  <si>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</si>
  <si>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</si>
  <si>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</si>
  <si>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</si>
  <si>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</si>
  <si>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</si>
  <si>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</si>
  <si>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</si>
  <si>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</si>
  <si>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</si>
  <si>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</si>
  <si>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</si>
  <si>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</si>
  <si>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</si>
  <si>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</si>
  <si>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</si>
  <si>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</si>
  <si>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</si>
  <si>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</si>
  <si>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</si>
  <si>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</si>
  <si>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</si>
  <si>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</si>
  <si>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</si>
  <si>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</si>
  <si>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</si>
  <si>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</si>
  <si>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</si>
  <si>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</si>
  <si>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</si>
  <si>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</si>
  <si>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</si>
  <si>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</si>
  <si>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</si>
  <si>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</si>
  <si>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</si>
  <si>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</si>
  <si>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</si>
  <si>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</si>
  <si>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</si>
  <si>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</si>
  <si>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</si>
  <si>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</si>
  <si>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</si>
  <si>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</si>
  <si>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</si>
  <si>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</si>
  <si>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</si>
  <si>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</si>
  <si>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</si>
  <si>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</si>
  <si>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</si>
  <si>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</si>
  <si>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</si>
  <si>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</si>
  <si>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</si>
  <si>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</si>
  <si>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</si>
  <si>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</si>
  <si>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</si>
  <si>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</si>
  <si>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</si>
  <si>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</si>
  <si>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</si>
  <si>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</si>
  <si>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</si>
  <si>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</si>
  <si>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</si>
  <si>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</si>
  <si>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</si>
  <si>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</si>
  <si>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</si>
  <si>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</si>
  <si>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</si>
  <si>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</si>
  <si>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</si>
  <si>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</si>
  <si>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</si>
  <si>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</si>
  <si>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</si>
  <si>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</si>
  <si>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</si>
  <si>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</si>
  <si>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</si>
  <si>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</si>
  <si>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</si>
  <si>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</si>
  <si>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</si>
  <si>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</si>
  <si>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</si>
  <si>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</si>
  <si>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</si>
  <si>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</si>
  <si>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</si>
  <si>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</si>
  <si>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</si>
  <si>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</si>
  <si>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</si>
  <si>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</si>
  <si>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</si>
  <si>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</si>
  <si>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</si>
  <si>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</si>
  <si>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</si>
  <si>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</si>
  <si>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</si>
  <si>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</si>
  <si>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</si>
  <si>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</si>
  <si>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</si>
  <si>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</si>
  <si>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</si>
  <si>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</si>
  <si>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</si>
  <si>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</si>
  <si>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</si>
  <si>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</si>
  <si>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</si>
  <si>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</si>
  <si>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</si>
  <si>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</si>
  <si>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</si>
  <si>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</si>
  <si>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</si>
  <si>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</si>
  <si>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</si>
  <si>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</si>
  <si>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</si>
  <si>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</si>
  <si>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</si>
  <si>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</si>
  <si>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</si>
  <si>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</si>
  <si>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</si>
  <si>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</si>
  <si>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</si>
  <si>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</si>
  <si>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</si>
  <si>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</si>
  <si>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</si>
  <si>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</si>
  <si>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</si>
  <si>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</si>
  <si>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</si>
  <si>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</si>
  <si>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</si>
  <si>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</si>
  <si>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</si>
  <si>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</si>
  <si>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</si>
  <si>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</si>
  <si>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</si>
  <si>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</si>
  <si>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</si>
  <si>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</si>
  <si>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</si>
  <si>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</si>
  <si>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</si>
  <si>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</si>
  <si>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</si>
  <si>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</si>
  <si>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</si>
  <si>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</si>
  <si>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</si>
  <si>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</si>
  <si>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</si>
  <si>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</si>
  <si>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</si>
  <si>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</si>
  <si>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</si>
  <si>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</si>
  <si>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</si>
  <si>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</si>
  <si>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</si>
  <si>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</si>
  <si>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</si>
  <si>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</si>
  <si>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</si>
  <si>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</si>
  <si>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</si>
  <si>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</si>
  <si>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</si>
  <si>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</si>
  <si>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</si>
  <si>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</si>
  <si>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</si>
  <si>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</si>
  <si>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</si>
  <si>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</si>
  <si>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</si>
  <si>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</si>
  <si>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</si>
  <si>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</si>
  <si>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</si>
  <si>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</si>
  <si>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</si>
  <si>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</si>
  <si>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</si>
  <si>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</si>
  <si>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</si>
  <si>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</si>
  <si>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</si>
  <si>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</si>
  <si>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</si>
  <si>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</si>
  <si>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</si>
  <si>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</si>
  <si>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</si>
  <si>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</si>
  <si>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</si>
  <si>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</si>
  <si>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</si>
  <si>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</si>
  <si>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</si>
  <si>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</si>
  <si>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</si>
  <si>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</si>
  <si>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</si>
  <si>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</si>
  <si>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</si>
  <si>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</si>
  <si>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</si>
  <si>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</si>
  <si>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</si>
  <si>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</si>
  <si>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</si>
  <si>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</si>
  <si>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</si>
  <si>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</si>
  <si>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</si>
  <si>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</si>
  <si>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</si>
  <si>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</si>
  <si>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</si>
  <si>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</si>
  <si>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</si>
  <si>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</si>
  <si>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</si>
  <si>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</si>
  <si>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</si>
  <si>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</si>
  <si>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</si>
  <si>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</si>
  <si>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</si>
  <si>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</si>
  <si>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</si>
  <si>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</si>
  <si>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</si>
  <si>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</si>
  <si>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</si>
  <si>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</si>
  <si>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</si>
  <si>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</si>
  <si>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</si>
  <si>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</si>
  <si>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</si>
  <si>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</si>
  <si>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</si>
  <si>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</si>
  <si>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</si>
  <si>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</si>
  <si>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</si>
  <si>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</si>
  <si>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</si>
  <si>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</si>
  <si>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</si>
  <si>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</si>
  <si>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</si>
  <si>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</si>
  <si>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</si>
  <si>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</si>
  <si>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</si>
  <si>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</si>
  <si>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</si>
  <si>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</si>
  <si>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</si>
  <si>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</si>
  <si>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</si>
  <si>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</si>
  <si>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</si>
  <si>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</si>
  <si>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</si>
  <si>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</si>
  <si>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</si>
  <si>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</si>
  <si>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</si>
  <si>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</si>
  <si>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</si>
  <si>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</si>
  <si>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</si>
  <si>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</si>
  <si>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</si>
  <si>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</si>
  <si>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</si>
  <si>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</si>
  <si>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</si>
  <si>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</si>
  <si>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</si>
  <si>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</si>
  <si>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</si>
  <si>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</si>
  <si>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</si>
  <si>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</si>
  <si>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</si>
  <si>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</si>
  <si>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</si>
  <si>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</si>
  <si>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</si>
  <si>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</si>
  <si>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</si>
  <si>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</si>
  <si>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</si>
  <si>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</si>
  <si>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</si>
  <si>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</si>
  <si>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</si>
  <si>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</si>
  <si>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</si>
  <si>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</si>
  <si>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</si>
  <si>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</si>
  <si>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</si>
  <si>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</si>
  <si>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</si>
  <si>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</si>
  <si>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</si>
  <si>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</si>
  <si>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</si>
  <si>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</si>
  <si>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</si>
  <si>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</si>
  <si>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</si>
  <si>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</si>
  <si>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</si>
  <si>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</si>
  <si>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</si>
  <si>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</si>
  <si>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</si>
  <si>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</si>
  <si>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</si>
  <si>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</si>
  <si>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</si>
  <si>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</si>
  <si>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</si>
  <si>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</si>
  <si>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</si>
  <si>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</si>
  <si>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</si>
  <si>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</si>
  <si>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</si>
  <si>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</si>
  <si>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</si>
  <si>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</si>
  <si>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</si>
  <si>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</si>
  <si>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</si>
  <si>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</si>
  <si>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</si>
  <si>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</si>
  <si>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</si>
  <si>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</si>
  <si>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</si>
  <si>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</si>
  <si>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</si>
  <si>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</si>
  <si>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</si>
  <si>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</si>
  <si>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</si>
  <si>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</si>
  <si>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</si>
  <si>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</si>
  <si>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</si>
  <si>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</si>
  <si>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</si>
  <si>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</si>
  <si>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</si>
  <si>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</si>
  <si>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</si>
  <si>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</si>
  <si>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</si>
  <si>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</si>
  <si>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</si>
  <si>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</si>
  <si>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</si>
  <si>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</si>
  <si>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</si>
  <si>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</si>
  <si>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</si>
  <si>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</si>
  <si>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</si>
  <si>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</si>
  <si>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</si>
  <si>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</si>
  <si>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</si>
  <si>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</si>
  <si>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</si>
  <si>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</si>
  <si>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</si>
  <si>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</si>
  <si>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</si>
  <si>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</si>
  <si>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</si>
  <si>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</si>
  <si>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</si>
  <si>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</si>
  <si>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</si>
  <si>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</si>
  <si>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</si>
  <si>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</si>
  <si>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</si>
  <si>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</si>
  <si>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</si>
  <si>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</si>
  <si>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</si>
  <si>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</si>
  <si>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</si>
  <si>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</si>
  <si>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</si>
  <si>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</si>
  <si>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</si>
  <si>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</si>
  <si>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</si>
  <si>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</si>
  <si>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</si>
  <si>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</si>
  <si>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</si>
  <si>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</si>
  <si>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</si>
  <si>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</si>
  <si>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</si>
  <si>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</si>
  <si>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</si>
  <si>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</si>
  <si>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</si>
  <si>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</si>
  <si>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</si>
  <si>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</si>
  <si>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</si>
  <si>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</si>
  <si>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</si>
  <si>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</si>
  <si>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</si>
  <si>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</si>
  <si>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</si>
  <si>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</si>
  <si>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</si>
  <si>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</si>
  <si>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</si>
  <si>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</si>
  <si>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</si>
  <si>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</si>
  <si>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</si>
  <si>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</si>
  <si>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</si>
  <si>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</si>
  <si>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</si>
  <si>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</si>
  <si>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</si>
  <si>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</si>
  <si>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</si>
  <si>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</si>
  <si>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</si>
  <si>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</si>
  <si>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</si>
  <si>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</si>
  <si>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</si>
  <si>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</si>
  <si>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</si>
  <si>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</si>
  <si>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</si>
  <si>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</si>
  <si>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</si>
  <si>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</si>
  <si>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</si>
  <si>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</si>
  <si>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</si>
  <si>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</si>
  <si>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</si>
  <si>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</si>
  <si>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</si>
  <si>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</si>
  <si>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</si>
  <si>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</si>
  <si>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</si>
  <si>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</si>
  <si>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</si>
  <si>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</si>
  <si>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</si>
  <si>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</si>
  <si>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</si>
  <si>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</si>
  <si>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</si>
  <si>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</si>
  <si>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</si>
  <si>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</si>
  <si>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</si>
  <si>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</si>
  <si>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</si>
  <si>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</si>
  <si>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</si>
  <si>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</si>
  <si>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</si>
  <si>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</si>
  <si>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</si>
  <si>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</si>
  <si>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</si>
  <si>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</si>
  <si>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</si>
  <si>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</si>
  <si>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</si>
  <si>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</si>
  <si>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</si>
  <si>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</si>
  <si>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</si>
  <si>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</si>
  <si>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</si>
  <si>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</si>
  <si>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</si>
  <si>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</si>
  <si>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</si>
  <si>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</si>
  <si>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</si>
  <si>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</si>
  <si>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</si>
  <si>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</si>
  <si>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</si>
  <si>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</si>
  <si>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</si>
  <si>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</si>
  <si>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</si>
  <si>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</si>
  <si>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</si>
  <si>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</si>
  <si>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</si>
  <si>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</si>
  <si>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</si>
  <si>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</si>
  <si>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</si>
  <si>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</si>
  <si>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</si>
  <si>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</si>
  <si>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</si>
  <si>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</si>
  <si>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</si>
  <si>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</si>
  <si>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</si>
  <si>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</si>
  <si>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</si>
  <si>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</si>
  <si>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</si>
  <si>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</si>
  <si>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</si>
  <si>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</si>
  <si>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</si>
  <si>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</si>
  <si>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</si>
  <si>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</si>
  <si>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</si>
  <si>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</si>
  <si>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</si>
  <si>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</si>
  <si>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</si>
  <si>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</si>
  <si>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</si>
  <si>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</si>
  <si>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</si>
  <si>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</si>
  <si>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</si>
  <si>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</si>
  <si>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</si>
  <si>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</si>
  <si>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</si>
  <si>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</si>
  <si>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</si>
  <si>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</si>
  <si>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</si>
  <si>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</si>
  <si>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</si>
  <si>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</si>
  <si>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</si>
  <si>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</si>
  <si>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</si>
  <si>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</si>
  <si>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</si>
  <si>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</si>
  <si>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</si>
  <si>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</si>
  <si>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</si>
  <si>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</si>
  <si>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</si>
  <si>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</si>
  <si>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</si>
  <si>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</si>
  <si>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</si>
  <si>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</si>
  <si>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</si>
  <si>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</si>
  <si>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</si>
  <si>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</si>
  <si>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</si>
  <si>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</si>
  <si>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</si>
  <si>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</si>
  <si>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</si>
  <si>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</si>
  <si>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</si>
  <si>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</si>
  <si>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</si>
  <si>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</si>
  <si>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</si>
  <si>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</si>
  <si>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</si>
  <si>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</si>
  <si>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</si>
  <si>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</si>
  <si>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</si>
  <si>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</si>
  <si>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</si>
  <si>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</si>
  <si>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</si>
  <si>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</si>
  <si>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</si>
  <si>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</si>
  <si>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</si>
  <si>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</si>
  <si>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</si>
  <si>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</si>
  <si>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</si>
  <si>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</si>
  <si>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</si>
  <si>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</si>
  <si>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</si>
  <si>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</si>
  <si>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</si>
  <si>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</si>
  <si>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</si>
  <si>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</si>
  <si>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</si>
  <si>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</si>
  <si>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</si>
  <si>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</si>
  <si>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</si>
  <si>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</si>
  <si>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</si>
  <si>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</si>
  <si>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</si>
  <si>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</si>
  <si>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</si>
  <si>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</si>
  <si>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</si>
  <si>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</si>
  <si>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</si>
  <si>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</si>
  <si>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</si>
  <si>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</si>
  <si>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</si>
  <si>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</si>
  <si>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</si>
  <si>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</si>
  <si>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</si>
  <si>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</si>
  <si>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</si>
  <si>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</si>
  <si>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</si>
  <si>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</si>
  <si>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</si>
  <si>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</si>
  <si>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</si>
  <si>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</si>
  <si>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</si>
  <si>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</si>
  <si>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</si>
  <si>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</si>
  <si>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</si>
  <si>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</si>
  <si>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</si>
  <si>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</si>
  <si>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</si>
  <si>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</si>
  <si>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</si>
  <si>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</si>
  <si>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</si>
  <si>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</si>
  <si>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</si>
  <si>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</si>
  <si>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</si>
  <si>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</si>
  <si>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</si>
  <si>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</si>
  <si>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</si>
  <si>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</si>
  <si>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</si>
  <si>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</si>
  <si>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</si>
  <si>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</si>
  <si>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</si>
  <si>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</si>
  <si>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</si>
  <si>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</si>
  <si>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</si>
  <si>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</si>
  <si>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</si>
  <si>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</si>
  <si>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</si>
  <si>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</si>
  <si>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</si>
  <si>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</si>
  <si>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</si>
  <si>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</si>
  <si>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</si>
  <si>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</si>
  <si>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</si>
  <si>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</si>
  <si>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</si>
  <si>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</si>
  <si>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</si>
  <si>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</si>
  <si>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</si>
  <si>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</si>
  <si>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</si>
  <si>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</si>
  <si>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</si>
  <si>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</si>
  <si>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</si>
  <si>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</si>
  <si>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</si>
  <si>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</si>
  <si>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</si>
  <si>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</si>
  <si>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</si>
  <si>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</si>
  <si>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</si>
  <si>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</si>
  <si>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</si>
  <si>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</si>
  <si>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</si>
  <si>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</si>
  <si>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</si>
  <si>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</si>
  <si>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</si>
  <si>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</si>
  <si>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</si>
  <si>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</si>
  <si>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</si>
  <si>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</si>
  <si>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</si>
  <si>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</si>
  <si>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</si>
  <si>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</si>
  <si>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</si>
  <si>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</si>
  <si>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</si>
  <si>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</si>
  <si>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</si>
  <si>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</si>
  <si>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</si>
  <si>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</si>
  <si>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</si>
  <si>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</si>
  <si>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</si>
  <si>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</si>
  <si>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</si>
  <si>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</si>
  <si>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</si>
  <si>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</si>
  <si>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</si>
  <si>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</si>
  <si>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</si>
  <si>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</si>
  <si>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</si>
  <si>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</si>
  <si>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</si>
  <si>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</si>
  <si>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</si>
  <si>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</si>
  <si>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</si>
  <si>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</si>
  <si>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</si>
  <si>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</si>
  <si>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</si>
  <si>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</si>
  <si>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</si>
  <si>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</si>
  <si>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</si>
  <si>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</si>
  <si>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</si>
  <si>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</si>
  <si>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</si>
  <si>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</si>
  <si>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</si>
  <si>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</si>
  <si>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</si>
  <si>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</si>
  <si>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</si>
  <si>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</si>
  <si>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</si>
  <si>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</si>
  <si>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</si>
  <si>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</si>
  <si>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</si>
  <si>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</si>
  <si>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</si>
  <si>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</si>
  <si>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</si>
  <si>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</si>
  <si>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</si>
  <si>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</si>
  <si>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</si>
  <si>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</si>
  <si>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</si>
  <si>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</si>
  <si>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</si>
  <si>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</si>
  <si>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</si>
  <si>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</si>
  <si>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</si>
  <si>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</si>
  <si>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</si>
  <si>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</si>
  <si>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</si>
  <si>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</si>
  <si>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</si>
  <si>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</si>
  <si>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</si>
  <si>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</si>
  <si>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</si>
  <si>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</si>
  <si>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</si>
  <si>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</si>
  <si>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</si>
  <si>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</si>
  <si>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</si>
  <si>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</si>
  <si>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</si>
  <si>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</si>
  <si>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</si>
  <si>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</si>
  <si>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</si>
  <si>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</si>
  <si>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</si>
  <si>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</si>
  <si>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</si>
  <si>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</si>
  <si>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</si>
  <si>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</si>
  <si>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</si>
  <si>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</si>
  <si>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</si>
  <si>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</si>
  <si>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</si>
  <si>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</si>
  <si>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</si>
  <si>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</si>
  <si>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</si>
  <si>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</si>
  <si>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</si>
  <si>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</si>
  <si>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</si>
  <si>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</si>
  <si>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</si>
  <si>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</si>
  <si>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</si>
  <si>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</si>
  <si>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</si>
  <si>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</si>
  <si>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</si>
  <si>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</si>
  <si>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</si>
  <si>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</si>
  <si>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</si>
  <si>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</si>
  <si>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</si>
  <si>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</si>
  <si>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</si>
  <si>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</si>
  <si>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</si>
  <si>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</si>
  <si>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</si>
  <si>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</si>
  <si>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</si>
  <si>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</si>
  <si>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</si>
  <si>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</si>
  <si>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</si>
  <si>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</si>
  <si>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</si>
  <si>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</si>
  <si>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</si>
  <si>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</si>
  <si>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</si>
  <si>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</si>
  <si>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</si>
  <si>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</si>
  <si>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</si>
  <si>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</si>
  <si>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</si>
  <si>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</si>
  <si>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</si>
  <si>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</si>
  <si>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</si>
  <si>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</si>
  <si>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</si>
  <si>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</si>
  <si>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</si>
  <si>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</si>
  <si>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</si>
  <si>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</si>
  <si>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</si>
  <si>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</si>
  <si>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</si>
  <si>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</si>
  <si>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</si>
  <si>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</si>
  <si>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</si>
  <si>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</si>
  <si>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</si>
  <si>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</si>
  <si>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</si>
  <si>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</si>
  <si>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</si>
  <si>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</si>
  <si>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</si>
  <si>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</si>
  <si>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</si>
  <si>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</si>
  <si>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</si>
  <si>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</si>
  <si>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</si>
  <si>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</si>
  <si>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</si>
  <si>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</si>
  <si>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</si>
  <si>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</si>
  <si>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</si>
  <si>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</si>
  <si>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</si>
  <si>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</si>
  <si>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</si>
  <si>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</si>
  <si>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</si>
  <si>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</si>
  <si>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</si>
  <si>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</si>
  <si>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</si>
  <si>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</si>
  <si>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</si>
  <si>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</si>
  <si>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</si>
  <si>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</si>
  <si>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</si>
  <si>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</si>
  <si>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</si>
  <si>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</si>
  <si>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</si>
  <si>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</si>
  <si>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</si>
  <si>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</si>
  <si>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</si>
  <si>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</si>
  <si>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</si>
  <si>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</si>
  <si>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</si>
  <si>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</si>
  <si>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</si>
  <si>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</si>
  <si>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</si>
  <si>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</si>
  <si>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</si>
  <si>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</si>
  <si>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</si>
  <si>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</si>
  <si>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</si>
  <si>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</si>
  <si>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</si>
  <si>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</si>
  <si>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</si>
  <si>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</si>
  <si>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</si>
  <si>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</si>
  <si>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</si>
  <si>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</si>
  <si>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</si>
  <si>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</si>
  <si>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</si>
  <si>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</si>
  <si>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</si>
  <si>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</si>
  <si>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</si>
  <si>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</si>
  <si>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</si>
  <si>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</si>
  <si>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</si>
  <si>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</si>
  <si>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</si>
  <si>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</si>
  <si>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</si>
  <si>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</si>
  <si>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</si>
  <si>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</si>
  <si>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</si>
  <si>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</si>
  <si>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</si>
  <si>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</si>
  <si>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</si>
  <si>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</si>
  <si>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</si>
  <si>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</si>
  <si>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</si>
  <si>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</si>
  <si>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</si>
  <si>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</si>
  <si>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</si>
  <si>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</si>
  <si>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</si>
  <si>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</si>
  <si>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</si>
  <si>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</si>
  <si>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</si>
  <si>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</si>
  <si>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</si>
  <si>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</si>
  <si>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</si>
  <si>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</si>
  <si>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</si>
  <si>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</si>
  <si>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</si>
  <si>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</si>
  <si>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</si>
  <si>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</si>
  <si>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</si>
  <si>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</si>
  <si>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</si>
  <si>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</si>
  <si>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</si>
  <si>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</si>
  <si>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</si>
  <si>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</si>
  <si>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</si>
  <si>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</si>
  <si>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</si>
  <si>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</si>
  <si>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</si>
  <si>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</si>
  <si>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</si>
  <si>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</si>
  <si>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</si>
  <si>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</si>
  <si>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</si>
  <si>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</si>
  <si>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</si>
  <si>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</si>
  <si>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</si>
  <si>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</si>
  <si>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</si>
  <si>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</si>
  <si>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</si>
  <si>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</si>
  <si>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</si>
  <si>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</si>
  <si>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</si>
  <si>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</si>
  <si>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</si>
  <si>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</si>
  <si>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</si>
  <si>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</si>
  <si>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</si>
  <si>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</si>
  <si>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</si>
  <si>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</si>
  <si>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</si>
  <si>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</si>
  <si>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</si>
  <si>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</si>
  <si>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</si>
  <si>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</si>
  <si>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</si>
  <si>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</si>
  <si>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</si>
  <si>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</si>
  <si>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</si>
  <si>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</si>
  <si>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</si>
  <si>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</si>
  <si>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</si>
  <si>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</si>
  <si>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</si>
  <si>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</si>
  <si>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</si>
  <si>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</si>
  <si>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</si>
  <si>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</si>
  <si>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</si>
  <si>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</si>
  <si>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</si>
  <si>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</si>
  <si>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</si>
  <si>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</si>
  <si>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</si>
  <si>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</si>
  <si>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</si>
  <si>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</si>
  <si>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</si>
  <si>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</si>
  <si>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</si>
  <si>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</si>
  <si>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</si>
  <si>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</si>
  <si>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</si>
  <si>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</si>
  <si>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</si>
  <si>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</si>
  <si>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</si>
  <si>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</si>
  <si>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</si>
  <si>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</si>
  <si>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</si>
  <si>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</si>
  <si>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</si>
  <si>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</si>
  <si>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</si>
  <si>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</si>
  <si>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</si>
  <si>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</si>
  <si>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</si>
  <si>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</si>
  <si>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</si>
  <si>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</si>
  <si>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</si>
  <si>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</si>
  <si>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</si>
  <si>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</si>
  <si>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</si>
  <si>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</si>
  <si>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</si>
  <si>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</si>
  <si>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</si>
  <si>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</si>
  <si>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</si>
  <si>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</si>
  <si>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</si>
  <si>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</si>
  <si>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</si>
  <si>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</si>
  <si>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</si>
  <si>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</si>
  <si>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</si>
  <si>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</si>
  <si>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</si>
  <si>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</si>
  <si>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</si>
  <si>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</si>
  <si>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</si>
  <si>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</si>
  <si>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</si>
  <si>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</si>
  <si>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</si>
  <si>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</si>
  <si>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</si>
  <si>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</si>
  <si>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</si>
  <si>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</si>
  <si>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</si>
  <si>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</si>
  <si>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</si>
  <si>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</si>
  <si>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</si>
  <si>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</si>
  <si>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</si>
  <si>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</si>
  <si>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</si>
  <si>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</si>
  <si>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</si>
  <si>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</si>
  <si>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</si>
  <si>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</si>
  <si>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</si>
  <si>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</si>
  <si>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</si>
  <si>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</si>
  <si>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</si>
  <si>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</si>
  <si>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</si>
  <si>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</si>
  <si>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</si>
  <si>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</si>
  <si>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</si>
  <si>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</si>
  <si>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</si>
  <si>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</si>
  <si>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</si>
  <si>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</si>
  <si>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</si>
  <si>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</si>
  <si>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</si>
  <si>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</si>
  <si>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</si>
  <si>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</si>
  <si>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</si>
  <si>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</si>
  <si>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</si>
  <si>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</si>
  <si>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</si>
  <si>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</si>
  <si>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</si>
  <si>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</si>
  <si>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</si>
  <si>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</si>
  <si>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</si>
  <si>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</si>
  <si>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</si>
  <si>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</si>
  <si>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</si>
  <si>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</si>
  <si>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</si>
  <si>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</si>
  <si>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</si>
  <si>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</si>
  <si>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</si>
  <si>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</si>
  <si>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</si>
  <si>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</si>
  <si>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</si>
  <si>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</si>
  <si>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</si>
  <si>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</si>
  <si>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</si>
  <si>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</si>
  <si>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</si>
  <si>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</si>
  <si>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</si>
  <si>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</si>
  <si>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</si>
  <si>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</si>
  <si>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</si>
  <si>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</si>
  <si>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</si>
  <si>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</si>
  <si>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</si>
  <si>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</si>
  <si>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</si>
  <si>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</si>
  <si>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</si>
  <si>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</si>
  <si>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</si>
  <si>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</si>
  <si>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</si>
  <si>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</si>
  <si>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</si>
  <si>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</si>
  <si>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</si>
  <si>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</si>
  <si>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</si>
  <si>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</si>
  <si>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</si>
  <si>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</si>
  <si>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</si>
  <si>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</si>
  <si>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</si>
  <si>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</si>
  <si>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</si>
  <si>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</si>
  <si>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</si>
  <si>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</si>
  <si>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</si>
  <si>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</si>
  <si>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</si>
  <si>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</si>
  <si>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</si>
  <si>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</si>
  <si>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</si>
  <si>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</si>
  <si>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</si>
  <si>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</si>
  <si>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</si>
  <si>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</si>
  <si>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</si>
  <si>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</si>
  <si>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</si>
  <si>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</si>
  <si>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</si>
  <si>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</si>
  <si>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</si>
  <si>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</si>
  <si>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</si>
  <si>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</si>
  <si>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</si>
  <si>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</si>
  <si>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</si>
  <si>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</si>
  <si>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</si>
  <si>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</si>
  <si>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</si>
  <si>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</si>
  <si>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</si>
  <si>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</si>
  <si>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</si>
  <si>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</si>
  <si>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</si>
  <si>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</si>
  <si>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</si>
  <si>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</si>
  <si>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</si>
  <si>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</si>
  <si>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</si>
  <si>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</si>
  <si>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</si>
  <si>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</si>
  <si>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</si>
  <si>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</si>
  <si>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</si>
  <si>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</si>
  <si>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</si>
  <si>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</si>
  <si>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</si>
  <si>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</si>
  <si>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</si>
  <si>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</si>
  <si>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</si>
  <si>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</si>
  <si>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</si>
  <si>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</si>
  <si>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</si>
  <si>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</si>
  <si>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</si>
  <si>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</si>
  <si>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</si>
  <si>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</si>
  <si>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</si>
  <si>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</si>
  <si>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</si>
  <si>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</si>
  <si>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</si>
  <si>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</si>
  <si>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</si>
  <si>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</si>
  <si>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</si>
  <si>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</si>
  <si>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</si>
  <si>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</si>
  <si>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</si>
  <si>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</si>
  <si>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</si>
  <si>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</si>
  <si>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</si>
  <si>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</si>
  <si>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</si>
  <si>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</si>
  <si>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</si>
  <si>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</si>
  <si>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</si>
  <si>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</si>
  <si>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</si>
  <si>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</si>
  <si>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</si>
  <si>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</si>
  <si>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</si>
  <si>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</si>
  <si>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</si>
  <si>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</si>
  <si>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</si>
  <si>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</si>
  <si>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</si>
  <si>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</si>
  <si>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</si>
  <si>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</si>
  <si>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</si>
  <si>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</si>
  <si>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</si>
  <si>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</si>
  <si>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</si>
  <si>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</si>
  <si>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</si>
  <si>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</si>
  <si>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</si>
  <si>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</si>
  <si>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</si>
  <si>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</si>
  <si>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</si>
  <si>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</si>
  <si>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</si>
  <si>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</si>
  <si>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</si>
  <si>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</si>
  <si>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</si>
  <si>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</si>
  <si>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</si>
  <si>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</si>
  <si>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</si>
  <si>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</si>
  <si>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</si>
  <si>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</si>
  <si>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</si>
  <si>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</si>
  <si>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</si>
  <si>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</si>
  <si>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</si>
  <si>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</si>
  <si>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</si>
  <si>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</si>
  <si>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</si>
  <si>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</si>
  <si>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</si>
  <si>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</si>
  <si>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</si>
  <si>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</si>
  <si>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</si>
  <si>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</si>
  <si>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</si>
  <si>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</si>
  <si>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</si>
  <si>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</si>
  <si>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</si>
  <si>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</si>
  <si>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</si>
  <si>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</si>
  <si>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</si>
  <si>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</si>
  <si>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</si>
  <si>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</si>
  <si>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</si>
  <si>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</si>
  <si>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</si>
  <si>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</si>
  <si>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</si>
  <si>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</si>
  <si>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</si>
  <si>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</si>
  <si>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</si>
  <si>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</si>
  <si>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</si>
  <si>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</si>
  <si>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</si>
  <si>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</si>
  <si>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</si>
  <si>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</si>
  <si>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</si>
  <si>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</si>
  <si>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</si>
  <si>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</si>
  <si>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</si>
  <si>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</si>
  <si>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</si>
  <si>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</si>
  <si>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</si>
  <si>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</si>
  <si>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</si>
  <si>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</si>
  <si>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</si>
  <si>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</si>
  <si>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</si>
  <si>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</si>
  <si>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</si>
  <si>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</si>
  <si>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</si>
  <si>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</si>
  <si>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</si>
  <si>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</si>
  <si>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</si>
  <si>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</si>
  <si>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</si>
  <si>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</si>
  <si>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</si>
  <si>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</si>
  <si>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</si>
  <si>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</si>
  <si>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</si>
  <si>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</si>
  <si>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</si>
  <si>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</si>
  <si>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</si>
  <si>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</si>
  <si>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</si>
  <si>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</si>
  <si>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</si>
  <si>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</si>
  <si>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</si>
  <si>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</si>
  <si>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</si>
  <si>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</si>
  <si>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</si>
  <si>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</si>
  <si>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</si>
  <si>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</si>
  <si>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</si>
  <si>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</si>
  <si>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</si>
  <si>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</si>
  <si>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</si>
  <si>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</si>
  <si>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</si>
  <si>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</si>
  <si>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</si>
  <si>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</si>
  <si>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</si>
  <si>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</si>
  <si>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</si>
  <si>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</si>
  <si>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</si>
  <si>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</si>
  <si>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</si>
  <si>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</si>
  <si>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</si>
  <si>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</si>
  <si>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</si>
  <si>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</si>
  <si>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</si>
  <si>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</si>
  <si>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</si>
  <si>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</si>
  <si>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</si>
  <si>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</si>
  <si>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</si>
  <si>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</si>
  <si>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</si>
  <si>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</si>
  <si>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</si>
  <si>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</si>
  <si>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</si>
  <si>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</si>
  <si>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</si>
  <si>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</si>
  <si>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</si>
  <si>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</si>
  <si>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</si>
  <si>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</si>
  <si>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</si>
  <si>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</si>
  <si>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</si>
  <si>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</si>
  <si>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</si>
  <si>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</si>
  <si>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</si>
  <si>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</si>
  <si>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</si>
  <si>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</si>
  <si>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</si>
  <si>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</si>
  <si>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</si>
  <si>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</si>
  <si>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</si>
  <si>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</si>
  <si>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</si>
  <si>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</si>
  <si>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</si>
  <si>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</si>
  <si>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</si>
  <si>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</si>
  <si>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</si>
  <si>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</si>
  <si>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</si>
  <si>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</si>
  <si>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</si>
  <si>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</si>
  <si>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</si>
  <si>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</si>
  <si>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</si>
  <si>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</si>
  <si>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</si>
  <si>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</si>
  <si>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</si>
  <si>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</si>
  <si>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</si>
  <si>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</si>
  <si>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</si>
  <si>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</si>
  <si>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</si>
  <si>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</si>
  <si>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</si>
  <si>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</si>
  <si>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</si>
  <si>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</si>
  <si>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</si>
  <si>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</si>
  <si>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</si>
  <si>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</si>
  <si>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</si>
  <si>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</si>
  <si>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</si>
  <si>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</si>
  <si>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</si>
  <si>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</si>
  <si>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</si>
  <si>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</si>
  <si>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</si>
  <si>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</si>
  <si>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</si>
  <si>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</si>
  <si>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</si>
  <si>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</si>
  <si>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</si>
  <si>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</si>
  <si>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</si>
  <si>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</si>
  <si>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</si>
  <si>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</si>
  <si>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</si>
  <si>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</si>
  <si>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</si>
  <si>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</si>
  <si>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</si>
  <si>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</si>
  <si>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</si>
  <si>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</si>
  <si>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</si>
  <si>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</si>
  <si>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</si>
  <si>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</si>
  <si>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</si>
  <si>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</si>
  <si>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</si>
  <si>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</si>
  <si>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</si>
  <si>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</si>
  <si>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</si>
  <si>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</si>
  <si>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</si>
  <si>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</si>
  <si>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</si>
  <si>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</si>
  <si>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</si>
  <si>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</si>
  <si>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</si>
  <si>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</si>
  <si>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</si>
  <si>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</si>
  <si>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</si>
  <si>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</si>
  <si>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</si>
  <si>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</si>
  <si>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</si>
  <si>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</si>
  <si>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</si>
  <si>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</si>
  <si>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</si>
  <si>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</si>
  <si>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</si>
  <si>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</si>
  <si>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</si>
  <si>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</si>
  <si>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</si>
  <si>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</si>
  <si>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</si>
  <si>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</si>
  <si>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</si>
  <si>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</si>
  <si>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</si>
  <si>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</si>
  <si>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</si>
  <si>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</si>
  <si>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</si>
  <si>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</si>
  <si>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</si>
  <si>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</si>
  <si>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</si>
  <si>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</si>
  <si>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</si>
  <si>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</si>
  <si>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</si>
  <si>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</si>
  <si>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</si>
  <si>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</si>
  <si>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</si>
  <si>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</si>
  <si>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</si>
  <si>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</si>
  <si>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</si>
  <si>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</si>
  <si>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</si>
  <si>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</si>
  <si>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</si>
  <si>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</si>
  <si>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</si>
  <si>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</si>
  <si>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</si>
  <si>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</si>
  <si>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</si>
  <si>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</si>
  <si>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</si>
  <si>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</si>
  <si>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</si>
  <si>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</si>
  <si>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</si>
  <si>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</si>
  <si>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</si>
  <si>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</si>
  <si>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</si>
  <si>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</si>
  <si>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</si>
  <si>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</si>
  <si>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</si>
  <si>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</si>
  <si>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</si>
  <si>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</si>
  <si>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</si>
  <si>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</si>
  <si>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</si>
  <si>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</si>
  <si>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</si>
  <si>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</si>
  <si>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</si>
  <si>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</si>
  <si>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</si>
  <si>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</si>
  <si>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</si>
  <si>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</si>
  <si>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</si>
  <si>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</si>
  <si>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</si>
  <si>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</si>
  <si>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</si>
  <si>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</si>
  <si>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</si>
  <si>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</si>
  <si>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</si>
  <si>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</si>
  <si>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</si>
  <si>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</si>
  <si>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</si>
  <si>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</si>
  <si>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</si>
  <si>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</si>
  <si>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</si>
  <si>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</si>
  <si>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</si>
  <si>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</si>
  <si>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</si>
  <si>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</si>
  <si>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</si>
  <si>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</si>
  <si>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</si>
  <si>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</si>
  <si>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</si>
  <si>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</si>
  <si>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</si>
  <si>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</si>
  <si>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</si>
  <si>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</si>
  <si>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</si>
  <si>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</si>
  <si>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</si>
  <si>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</si>
  <si>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</si>
  <si>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</si>
  <si>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</si>
  <si>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</si>
  <si>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</si>
  <si>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</si>
  <si>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</si>
  <si>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</si>
  <si>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</si>
  <si>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</si>
  <si>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</si>
  <si>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</si>
  <si>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</si>
  <si>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</si>
  <si>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</si>
  <si>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</si>
  <si>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</si>
  <si>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</si>
  <si>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</si>
  <si>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</si>
  <si>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</si>
  <si>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</si>
  <si>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</si>
  <si>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</si>
  <si>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</si>
  <si>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</si>
  <si>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</si>
  <si>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</si>
  <si>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</si>
  <si>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</si>
  <si>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</si>
  <si>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</si>
  <si>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</si>
  <si>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</si>
  <si>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</si>
  <si>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</si>
  <si>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</si>
  <si>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</si>
  <si>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</si>
  <si>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</si>
  <si>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</si>
  <si>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</si>
  <si>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</si>
  <si>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</si>
  <si>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</si>
  <si>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</si>
  <si>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</si>
  <si>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</si>
  <si>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</si>
  <si>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</si>
  <si>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</si>
  <si>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</si>
  <si>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</si>
  <si>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</si>
  <si>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</si>
  <si>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</si>
  <si>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</si>
  <si>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</si>
  <si>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</si>
  <si>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</si>
  <si>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</si>
  <si>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</si>
  <si>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</si>
  <si>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</si>
  <si>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</si>
  <si>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</si>
  <si>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</si>
  <si>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</si>
  <si>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</si>
  <si>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</si>
  <si>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</si>
  <si>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</si>
  <si>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</si>
  <si>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</si>
  <si>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</si>
  <si>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</si>
  <si>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</si>
  <si>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</si>
  <si>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</si>
  <si>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</si>
  <si>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</si>
  <si>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</si>
  <si>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</si>
  <si>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</si>
  <si>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</si>
  <si>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</si>
  <si>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</si>
  <si>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</si>
  <si>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</si>
  <si>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</si>
  <si>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</si>
  <si>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</si>
  <si>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</si>
  <si>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</si>
  <si>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</si>
  <si>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</si>
  <si>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</si>
  <si>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</si>
  <si>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</si>
  <si>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</si>
  <si>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</si>
  <si>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</si>
  <si>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</si>
  <si>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</si>
  <si>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</si>
  <si>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</si>
  <si>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</si>
  <si>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</si>
  <si>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</si>
  <si>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</si>
  <si>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</si>
  <si>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</si>
  <si>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</si>
  <si>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</si>
  <si>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</si>
  <si>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</si>
  <si>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</si>
  <si>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</si>
  <si>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</si>
  <si>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</si>
  <si>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</si>
  <si>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</si>
  <si>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</si>
  <si>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</si>
  <si>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</si>
  <si>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</si>
  <si>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</si>
  <si>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</si>
  <si>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</si>
  <si>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</si>
  <si>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</si>
  <si>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</si>
  <si>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</si>
  <si>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</si>
  <si>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</si>
  <si>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</si>
  <si>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</si>
  <si>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</si>
  <si>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</si>
  <si>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</si>
  <si>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</si>
  <si>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</si>
  <si>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</si>
  <si>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</si>
  <si>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</si>
  <si>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</si>
  <si>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</si>
  <si>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</si>
  <si>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</si>
  <si>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</si>
  <si>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</si>
  <si>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</si>
  <si>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</si>
  <si>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</si>
  <si>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</si>
  <si>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</si>
  <si>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</si>
  <si>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</si>
  <si>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</si>
  <si>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</si>
  <si>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</si>
  <si>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</si>
  <si>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</si>
  <si>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</si>
  <si>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</si>
  <si>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</si>
  <si>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</si>
  <si>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</si>
  <si>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</si>
  <si>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</si>
  <si>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</si>
  <si>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</si>
  <si>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</si>
  <si>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</si>
  <si>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</si>
  <si>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</si>
  <si>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</si>
  <si>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</si>
  <si>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</si>
  <si>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</si>
  <si>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</si>
  <si>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</si>
  <si>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</si>
  <si>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</si>
  <si>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</si>
  <si>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</si>
  <si>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</si>
  <si>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</si>
  <si>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</si>
  <si>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</si>
  <si>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</si>
  <si>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</si>
  <si>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</si>
  <si>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</si>
  <si>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</si>
  <si>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</si>
  <si>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</si>
  <si>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</si>
  <si>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</si>
  <si>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</si>
  <si>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</si>
  <si>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</si>
  <si>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</si>
  <si>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</si>
  <si>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</si>
  <si>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</si>
  <si>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</si>
  <si>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</si>
  <si>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</si>
  <si>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</si>
  <si>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</si>
  <si>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</si>
  <si>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</si>
  <si>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</si>
  <si>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</si>
  <si>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</si>
  <si>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</si>
  <si>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</si>
  <si>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</si>
  <si>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</si>
  <si>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</si>
  <si>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</si>
  <si>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</si>
  <si>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</si>
  <si>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</si>
  <si>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</si>
  <si>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</si>
  <si>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</si>
  <si>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</si>
  <si>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</si>
  <si>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</si>
  <si>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</si>
  <si>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</si>
  <si>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</si>
  <si>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</si>
  <si>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</si>
  <si>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</si>
  <si>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</si>
  <si>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</si>
  <si>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</si>
  <si>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</si>
  <si>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</si>
  <si>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</si>
  <si>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</si>
  <si>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</si>
  <si>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</si>
  <si>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</si>
  <si>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</si>
  <si>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</si>
  <si>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</si>
  <si>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</si>
  <si>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</si>
  <si>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</si>
  <si>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</si>
  <si>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</si>
  <si>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</si>
  <si>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</si>
  <si>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</si>
  <si>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</si>
  <si>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</si>
  <si>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</si>
  <si>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</si>
  <si>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</si>
  <si>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</si>
  <si>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</si>
  <si>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</si>
  <si>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</si>
  <si>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</si>
  <si>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</si>
  <si>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</si>
  <si>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</si>
  <si>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</si>
  <si>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</si>
  <si>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</si>
  <si>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</si>
  <si>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</si>
  <si>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</si>
  <si>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</si>
  <si>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</si>
  <si>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</si>
  <si>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</si>
  <si>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</si>
  <si>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</si>
  <si>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</si>
  <si>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</si>
  <si>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</si>
  <si>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</si>
  <si>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</si>
  <si>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</si>
  <si>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</si>
  <si>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</si>
  <si>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</si>
  <si>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</si>
  <si>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</si>
  <si>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</si>
  <si>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</si>
  <si>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</si>
  <si>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</si>
  <si>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</si>
  <si>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</si>
  <si>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</si>
  <si>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</si>
  <si>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</si>
  <si>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</si>
  <si>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</si>
  <si>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</si>
  <si>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</si>
  <si>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</si>
  <si>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</si>
  <si>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</si>
  <si>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</si>
  <si>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</si>
  <si>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</si>
  <si>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</si>
  <si>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</si>
  <si>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</si>
  <si>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</si>
  <si>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</si>
  <si>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</si>
  <si>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</si>
  <si>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</si>
  <si>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</si>
  <si>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</si>
  <si>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</si>
  <si>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</si>
  <si>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</si>
  <si>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</si>
  <si>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</si>
  <si>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</si>
  <si>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</si>
  <si>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</si>
  <si>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</si>
  <si>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</si>
  <si>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</si>
  <si>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</si>
  <si>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</si>
  <si>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</si>
  <si>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</si>
  <si>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PCM-20251102-00000306</t>
  </si>
  <si>
    <t xml:space="preserve">site located inside Qadiya team at gate face  access Road  issue all roads leading to site closed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</si>
  <si>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</si>
  <si>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</si>
  <si>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</si>
  <si>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</si>
  <si>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</si>
  <si>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120 mins</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</si>
  <si>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</si>
  <si>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</si>
  <si>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</si>
  <si>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</si>
  <si>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</si>
  <si>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</si>
  <si>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</si>
  <si>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</si>
  <si>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30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</si>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</sst>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300.26923298610927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45963.217658680558</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45963.217658680558</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45963.217658680558</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45963.217658680558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45963.217658680558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45963.217658680558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45963.217658680558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45963.217658680558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45963.217658680558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45963.217658680558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45963.217658680558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45963.217658680558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45963.217658680558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45963.217658680558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45963.217658680558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45963.217658680558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45963.217658680558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45963.217658680558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45963.217658680558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45963.217658680558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45963.217658680558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45963.217658680558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45963.217658912035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45963.217658912035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45963.217658912035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45963.217658912035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45963.217658912035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45963.217658912035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45963.217658912035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45963.217658912035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45963.217658912035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45963.217658912035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45963.217658912035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45963.217658912035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45963.217658912035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45963.217658912035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45963.217658912035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45963.217658912035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45963.217658912035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45963.217658912035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45963.217658912035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45963.217658912035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45963.217658912035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45963.217658912035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45963.217658912035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45963.217658912035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45963.217658912035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45963.217658912035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45963.217658912035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45963.217658912035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45963.217658912035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45963.217658912035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45963.217658912035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45963.217658912035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45963.217658912035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45963.217658912035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45963.217658912035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45963.217658912035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45963.217658912035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45963.217658912035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45963.217658912035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45963.217658912035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45963.217658912035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45963.217658912035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45963.217658912035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45963.217658912035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45963.217658912035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45963.217658912035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45963.217658912035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45963.217658912035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45963.217658912035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45963.217658912035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45963.217658912035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45963.217658912035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45963.217658912035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45963.217658912035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45963.217658912035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45963.217658912035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45963.217658912035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45963.217658912035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45963.217658912035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45963.217658912035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45963.217658912035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45963.217658912035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45963.217658912035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45963.217658912035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45963.217658912035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45963.217658912035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45963.217658912035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45963.217658912035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45963.217658912035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45963.217658912035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45963.217658912035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45963.217658912035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45963.217658912035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45963.217658912035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45963.217658912035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45963.217658912035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45963.217658912035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45963.217658912035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45963.217658912035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45963.217658912035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45963.217658912035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45963.217658912035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45963.217658912035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45963.217658912035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45963.217658912035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45963.217658912035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45963.217658912035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45963.217658912035</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45963.217658912035</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45963.217658912035</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45963.217658912035</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45963.217658912035</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45963.217658912035</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A4393A93-B6EE-42B1-A20D-F222F7A12AFB}"/>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138.21782094907394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4.4755755787045928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0.44377002315013669</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v>45963.171712962961</v>
      </c>
      <c r="G6" s="115">
        <f ca="1">IFERROR(NOW()-F6,"-")</f>
        <v>4.5945949073939119E-2</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45963.217658912035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45963.217658912035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45963.217658912035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45963.217658912035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45963.217658912035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45963.217658912035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45963.217658912035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45963.217658912035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45963.217658912035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45963.217658912035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45963.217658912035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45963.217658912035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45963.217658912035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45963.217658912035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45963.217658912035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45963.217658912035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45963.217658912035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45963.217658912035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45963.217658912035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45963.217658912035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45963.217658912035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45963.217658912035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45963.217658912035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45963.217658912035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45963.217658912035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45963.217658912035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45963.217658912035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45963.217658912035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45963.217658912035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45963.217658912035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45963.217658912035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45963.217658912035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45963.217658912035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45963.217658912035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45963.217658912035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45963.217658912035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45963.217658912035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45963.217658912035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45963.217658912035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45963.217658912035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45963.217658912035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45963.217658912035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45963.217658912035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45963.217658912035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45963.217658912035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45963.217658912035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45963.217658912035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45963.217658912035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45963.217658912035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45963.217658912035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45963.217658912035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45963.217658912035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45963.217658912035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45963.217658912035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45963.217658912035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45963.217658912035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45963.217658912035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45963.217658912035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45963.217658912035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45963.217658912035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45963.217658912035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45963.217658912035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45963.217658912035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45963.217658912035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45963.217658912035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45963.217658912035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45963.217658912035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45963.217658912035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45963.217658912035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45963.217658912035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45963.217658912035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45963.217658912035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45963.217658912035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45963.217658912035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45963.217658912035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45963.217658912035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45963.217658912035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45963.217658912035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45963.217658912035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45963.217658912035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45963.217658912035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45963.217658912035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45963.217658912035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45963.217658912035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45963.217658912035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45963.217658912035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45963.217658912035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45963.217658912035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45963.217658912035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45963.217658912035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45963.217658912035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45963.217658912035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45963.217658912035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45963.217658912035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45963.217658912035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45963.217658912035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45963.217658912035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45963.217658912035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45963.217658912035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45963.217658912035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45963.217658912035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45963.217658912035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45963.217658912035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45963.217658912035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45963.217658912035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45963.217658912035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45963.217658912035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45963.217658912035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45963.217658912035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45963.217658912035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45963.217658912035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45963.217658912035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45963.217658912035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45963.217658912035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45963.217658912035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45963.217658912035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45963.217658912035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45963.217658912035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45963.217658912035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45963.217658912035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45963.217658912035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45963.217658912035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45963.217658912035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45963.217658912035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45963.217658912035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45963.217658912035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45963.217658912035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45963.217658912035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45963.217658912035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45963.217658912035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45963.217658912035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45963.217658912035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45963.217658912035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45963.217658912035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45963.217658912035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45963.217658912035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45963.217658912035</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45963.217658912035</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45963.217658912035</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45963.217658912035</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45963.217658912035</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45963.217658912035</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45963.217658912035</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45963.217658680558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45963.217658912035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45963.217658912035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45963.217658912035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45963.217658912035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45963.217658912035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45963.217658912035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45963.217658912035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45963.217658912035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45963.217658912035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45963.217658912035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45963.217658912035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45963.217658912035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45963.217658912035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45963.217658912035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45963.217658912035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45963.217658912035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45963.217658912035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45963.217658912035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45963.217658912035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45963.217658912035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45963.217658912035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45963.217658912035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45963.217658912035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45963.217658912035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45963.217658912035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45963.217658912035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45963.217658912035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45963.217658912035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45963.217658912035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45963.217658912035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45963.217658912035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45963.217658912035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45963.217658912035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45963.217658912035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45963.217658912035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45963.217658912035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45963.217658912035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45963.217658912035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45963.217658912035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45963.217658912035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45963.217658912035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45963.217658912035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45963.217658912035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45963.217658912035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45963.217658912035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45963.217658912035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45963.217658912035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45963.217658912035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45963.217658912035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45963.217658912035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45963.217658912035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45963.217658912035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45963.217658912035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45963.217658912035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45963.217658912035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45963.217658912035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45963.217658912035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45963.217658912035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45963.217658912035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45963.217658912035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45963.217658912035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45963.217658912035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45963.217658912035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45963.217658912035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45963.217658912035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45963.217658912035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45963.217658912035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45963.217658912035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45963.217658912035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45963.217658912035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45963.217658912035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45963.217658912035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45963.217658912035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45963.217658912035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45963.217658912035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45963.217658912035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45963.217658912035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45963.217658912035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45963.217658912035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45963.217658912035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45963.217658912035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45963.217658912035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45963.217658912035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45963.217658912035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45963.217658912035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45963.217658912035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45963.217658912035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45963.217658912035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45963.217658912035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45963.217658912035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45963.217658912035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45963.217658912035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45963.217658912035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45963.217658912035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45963.217658912035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45963.217658912035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45963.217658912035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45963.217658912035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45963.217658912035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45963.217658912035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45963.217658912035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45963.217658912035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45963.217658912035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45963.217658912035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45963.217658912035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45963.217658912035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45963.217658912035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45963.217658912035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45963.217658912035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45963.217658912035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45963.217658912035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45963.217658912035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45963.217658912035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45963.217658912035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45963.217658912035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45963.217658912035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45963.217658912035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45963.217658912035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45963.217658912035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45963.217658912035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45963.217658912035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45963.217658912035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45963.217658912035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45963.217658912035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45963.217658912035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45963.217658912035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45963.217658912035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45963.217658912035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45963.217658912035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45963.217658912035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45963.217658912035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45963.217658912035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45963.217658912035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45963.217658912035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45963.217658912035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45963.217658912035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45963.217658912035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45963.217658912035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45963.217658912035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45963.217658912035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45963.217658912035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45963.217658912035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45963.217658912035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45963.217658912035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45963.217658912035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45963.217658912035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45963.217658912035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45963.217658912035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45963.217658912035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45963.217658912035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45963.217658912035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45963.217658912035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45963.217658912035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45963.217658912035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45963.217658912035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45963.217658912035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45963.217658912035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45963.217658912035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45963.217658912035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45963.217658912035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45963.217658912035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45963.217658912035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45963.217658912035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45963.217658912035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45963.217658912035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45963.217658912035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45963.217658912035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45963.217658912035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45963.217658912035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45963.217658912035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45963.217658912035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45963.217658912035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45963.217658912035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45963.217658912035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45963.217658912035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45963.217658912035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45963.217658912035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45963.217658912035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45963.217658912035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45963.217658912035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45963.217658912035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45963.217658912035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45963.217658912035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45963.217658912035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45963.217658912035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45963.217658912035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45963.217658912035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45963.217658912035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45963.217658912035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45963.217658912035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45963.217658912035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45963.217658912035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45963.217658912035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45963.217658912035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45963.217658912035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45963.217658912035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45963.217658912035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45963.217658912035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45963.217658912035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45963.217658912035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45963.217658912035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45963.217658912035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45963.217658912035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45963.217658912035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45963.217658912035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45963.217658912035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45963.217658912035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45963.217658912035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45963.217658912035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45963.217658912035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45963.217658912035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45963.217658912035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45963.217658912035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45963.217658912035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45963.217658912035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45963.217658912035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45963.217658912035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45963.217658912035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45963.217658912035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45963.217658912035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45963.217658912035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45963.217658912035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45963.217658912035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45963.217658912035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45963.217658912035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45963.217658912035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45963.217658912035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45963.217658912035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45963.217658912035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45963.217658912035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45963.217658912035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45963.217658912035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45963.217658912035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45963.217658912035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45963.217658912035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45963.217658912035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45963.217658912035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45963.217658912035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45963.217658912035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45963.217658912035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45963.217658912035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45963.217658912035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45963.217658912035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45963.217658912035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45963.217658912035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45963.217658912035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45963.217658912035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45963.217658912035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45963.217658912035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45963.217658912035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45963.217658912035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45963.217658912035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45963.217658912035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45963.217658912035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45963.217658912035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45963.217658912035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45963.217658912035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45963.217658912035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45963.217658912035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45963.217658912035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45963.217658912035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45963.217658912035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45963.217658912035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45963.217658912035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45963.217658912035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45963.217658912035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45963.217658912035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45963.217658912035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45963.217658912035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45963.217658912035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45963.217658912035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45963.217658912035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45963.217658912035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45963.217658912035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45963.217658912035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45963.217658912035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45963.217658912035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45963.217658912035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45963.217658912035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45963.217658912035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45963.217658912035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45963.217658912035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45963.217658912035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45963.217658912035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45963.217658912035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45963.217658912035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45963.217658912035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45963.217658912035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45963.217658912035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45963.217658912035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45963.217658912035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45963.217658912035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45963.217658912035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45963.217658912035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45963.217658912035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45963.217658912035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45963.217658912035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45963.217658912035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45963.217658912035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45963.217658912035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45963.217658912035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45963.217658912035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45963.217658912035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45963.217658912035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45963.217658912035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45963.217658912035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45963.217658912035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45963.217658912035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45963.217658912035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45963.217658912035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45963.217658912035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45963.217658912035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45963.217658912035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45963.217658912035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45963.217658912035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45963.217658912035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45963.217658912035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45963.217658912035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45963.217658912035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45963.217658912035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45963.217658912035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45963.217658912035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45963.217658912035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45963.217658912035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45963.217658912035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45963.217658912035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45963.217658912035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45963.217658912035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45963.217658912035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45963.217658912035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45963.217658912035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45963.217658912035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45963.217658912035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45963.217658912035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45963.217658912035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45963.217658912035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45963.217658912035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45963.217658912035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45963.217658912035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45963.217658912035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45963.217658912035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45963.217658912035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45963.217658912035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45963.217658912035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45963.217658912035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45963.217658912035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45963.217658912035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45963.217658912035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45963.217658912035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45963.217658912035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45963.217658912035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45963.217658912035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45963.217658912035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45963.217658912035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45963.217658912035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45963.217658912035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45963.217658912035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45963.217658912035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45963.217658912035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45963.217658912035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45963.217658912035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45963.217658912035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45963.217658912035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45963.217658912035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45963.217658912035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45963.217658912035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45963.217658912035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45963.217658912035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45963.217658912035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45963.217658912035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45963.217658912035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45963.217658912035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45963.217658912035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45963.217658912035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45963.217658912035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45963.217658912035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45963.217658912035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45963.217658912035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45963.217658912035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45963.217658912035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45963.217658912035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45963.217658912035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45963.217658912035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45963.217658912035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45963.217658912035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45963.217658912035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45963.217658912035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45963.217658912035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45963.217658912035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45963.217658912035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45963.217658912035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45963.217658912035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45963.217658912035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45963.217658912035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45963.217658912035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45963.217658912035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45963.217658912035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45963.217658912035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45963.217658912035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45963.217658912035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45963.217658912035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45963.217658912035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45963.217658912035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45963.217658912035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45963.217658912035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45963.217658912035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45963.217658912035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45963.217658912035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45963.217658912035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45963.217658912035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45963.217658912035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45963.217658912035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45963.217658912035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45963.217658912035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45963.217658912035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45963.217658912035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45963.217658912035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45963.217658912035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45963.217658912035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45963.217658912035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45963.217658912035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45963.217658912035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45963.217658912035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45963.217658912035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45963.217658912035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45963.217658912035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45963.217658912035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45963.217658912035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45963.217658912035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45963.217658912035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45963.217658912035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45963.217658912035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45963.217658912035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45963.217658912035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45963.217658912035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45963.217658912035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45963.217658912035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45963.217658912035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45963.217658912035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45963.217658912035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45963.217658912035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45963.217658912035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45963.217658912035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45963.217658912035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45963.217658912035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45963.217658912035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45963.217658912035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45963.217658912035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45963.217658912035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45963.217658912035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45963.217658912035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45963.217658912035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45963.217658912035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45963.217658912035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45963.217658912035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45963.217658912035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45963.217658912035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45963.217658912035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45963.217658912035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45963.217658912035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45963.217658912035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45963.217658912035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45963.217658912035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45963.217658912035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45963.217658912035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45963.217658912035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45963.217658912035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45963.217658912035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45963.217658912035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45963.217658912035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45963.217658912035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45963.217658912035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45963.217658912035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45963.217658912035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45963.217658912035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45963.217658912035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45963.217658912035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45963.217658912035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45963.217658912035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45963.217658912035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45963.217658912035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45963.217658912035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45963.217658912035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45963.217658912035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45963.217658912035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45963.217658912035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45963.217658912035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45963.217658912035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45963.217658912035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45963.217658912035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45963.217658912035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45963.217658912035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45963.217658912035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45963.217658912035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45963.217658912035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45963.217658912035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45963.217658912035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45963.217658912035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45963.217658912035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45963.217658912035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45963.217658912035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45963.217658912035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45963.217658912035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45963.217658912035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45963.217658912035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45963.217658912035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45963.217658912035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45963.217658912035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45963.217658912035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45963.217658912035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45963.217658912035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45963.217658912035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45963.217658912035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45963.217658912035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45963.217658912035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45963.217658912035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45963.217658912035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45963.217658912035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45963.217658912035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45963.217658912035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45963.217658912035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45963.217658912035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45963.217658912035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45963.217658912035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45963.217658912035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45963.217658912035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45963.217658912035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45963.217658912035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45963.217658912035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45963.217658912035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45963.217658912035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45963.217658912035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45963.217658912035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45963.217658912035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45963.217658912035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45963.217658912035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45963.217658912035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45963.217658912035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45963.217658912035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45963.217658912035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45963.217658912035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45963.217658912035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45963.217658912035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45963.217658912035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45963.217658912035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45963.217658912035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45963.217658912035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45963.217658912035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45963.217658912035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45963.217658912035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45963.217658912035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45963.217658912035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45963.217658912035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45963.217658912035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45963.217658912035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45963.217658912035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45963.217658912035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45963.217658912035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45963.217658912035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45963.217658912035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45963.217658912035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45963.217658912035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45963.217658912035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45963.217658912035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45963.217658912035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45963.217658912035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45963.217658912035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45963.217658912035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45963.217658912035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45963.217658912035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45963.217658912035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45963.217658912035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45963.217658912035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45963.217658912035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45963.217658912035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45963.217658912035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45963.217658912035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45963.217658912035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45963.217658912035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45963.217658912035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45963.217658912035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45963.217658912035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45963.217658912035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45963.217658912035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45963.217658912035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45963.217658912035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45963.217658912035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45963.217658912035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45963.217658912035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45963.217658912035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45963.217658912035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45963.217658912035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45963.217658912035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45963.217658912035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45963.217658912035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45963.217658912035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45963.217658912035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45963.217658912035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45963.217658912035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45963.217658912035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45963.217658912035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45963.217658912035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45963.217658912035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45963.217658912035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45963.217658912035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45963.217658912035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45963.217658912035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45963.217658912035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45963.217658912035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45963.217658912035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45963.217658912035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45963.217658912035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45963.217658912035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45963.217658912035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45963.217658912035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45963.217658912035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45963.217658912035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45963.217658912035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45963.217658912035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45963.217658912035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45963.217658912035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45963.217658912035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45963.217658912035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45963.217658912035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45963.217658912035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45963.217658912035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45963.217658912035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45963.217658912035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45963.217658912035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45963.217658912035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45963.217658912035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45963.217658912035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45963.217658912035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45963.217658912035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45963.217658912035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45963.217658912035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45963.217658912035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45963.217658912035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45963.217658912035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45963.217658912035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45963.217658912035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45963.217658912035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45963.217658912035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45963.217658912035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45963.217658912035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45963.217658912035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45963.217658912035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45963.217658912035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45963.217658912035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45963.217658912035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45963.217658912035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45963.217658912035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45963.217658912035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45963.217658912035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45963.217658912035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45963.217658912035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45963.217658912035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45963.217658912035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45963.217658912035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45963.217658912035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45963.217658912035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45963.217658912035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45963.217658912035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45963.217658912035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45963.217658912035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45963.217658912035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45963.217658912035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45963.217658912035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45963.217658912035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45963.217658912035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45963.217658912035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45963.217658912035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45963.217658912035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45963.217658912035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45963.217658912035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45963.217658912035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45963.217658912035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45963.217658912035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45963.217658912035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45963.217658912035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45963.217658912035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45963.217658912035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45963.217658912035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45963.217658912035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45963.217658912035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45963.217658912035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45963.217658912035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45963.217658912035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45963.217658912035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45963.217658912035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45963.217658912035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45963.217658912035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45963.217658912035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45963.217658912035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45963.217658912035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45963.217658912035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45963.217658912035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45963.217658912035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45963.217658912035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45963.217658912035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45963.217658912035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45963.217658912035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45963.217658912035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45963.217658912035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45963.217658912035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45963.217658912035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45963.217658912035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45963.217658912035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45963.217658912035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45963.217658912035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45963.217658912035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45963.217658912035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45963.217658912035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45963.217658912035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45963.217658912035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45963.217658912035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45963.217658912035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45963.217658912035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45963.217658912035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45963.217658912035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45963.217658912035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45963.217658912035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45963.217658912035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45963.217658912035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45963.217658912035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45963.217658912035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45963.217658912035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45963.217658912035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45963.217658912035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45963.217658912035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45963.217658912035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45963.217658912035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45963.217658912035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45963.217658912035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45963.217658912035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45963.217658912035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45963.217658912035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45963.217658912035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45963.217658912035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45963.217658912035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45963.217658912035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45963.217658912035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45963.217658912035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45963.217658912035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45963.217658912035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45963.217658912035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45963.217658912035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45963.217658912035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45963.217658912035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45963.217658912035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45963.217658912035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45963.217658912035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45963.217658912035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45963.217658912035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45963.217658912035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45963.217658912035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45963.217658912035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45963.217658912035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45963.217658912035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45963.217658912035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45963.217658912035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45963.217658912035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45963.217658912035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45963.217658912035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45963.217658912035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45963.217658912035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45963.217658912035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45963.217658912035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45963.217658912035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45963.217658912035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45963.217658912035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45963.217658912035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45963.217658912035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45963.217658912035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45963.217658912035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45963.217658912035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45963.217658912035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45963.217658912035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45963.217658912035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45963.217658912035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45963.217658912035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45963.217658912035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45963.217658912035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45963.217658912035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45963.217658912035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45963.217658912035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45963.217658912035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45963.217658912035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45963.217658912035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45963.217658912035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45963.217658912035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45963.217658912035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45963.217658912035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45963.217658912035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45963.217658912035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45963.217658912035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45963.217658912035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45963.217658912035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45963.217658912035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45963.217658912035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45963.217658912035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45963.217658912035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45963.217658912035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45963.217658912035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45963.217658912035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45963.217658912035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45963.217658912035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45963.217658912035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45963.217658912035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45963.217658912035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45963.217658912035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45963.217658912035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45963.217658912035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45963.217658912035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45963.217658912035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45963.217658912035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45963.217658912035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45963.217658912035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45963.217658912035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45963.217658912035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45963.217658912035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45963.217658912035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45963.217658912035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45963.217658912035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45963.217658912035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45963.217658912035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45963.217658912035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45963.217658912035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45963.217658912035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45963.217658912035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45963.217658912035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45963.217658912035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45963.217658912035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45963.217658912035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45963.217658912035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45963.217658912035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45963.217658912035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45963.217658912035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45963.217658912035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45963.217658912035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45963.217658912035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45963.217658912035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45963.217658912035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45963.217658912035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45963.217658912035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45963.217658912035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45963.217658912035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45963.217658912035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45963.217658912035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45963.217658912035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45963.217658912035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45963.217658912035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45963.217658912035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45963.217658912035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45963.217658912035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45963.217658912035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45963.217658912035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45963.217658912035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45963.217658912035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45963.217658912035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45963.217658912035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45963.217658912035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45963.217658912035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45963.217658912035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45963.217658912035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45963.217658912035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45963.217658912035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45963.217658912035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45963.217658912035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45963.217658912035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45963.217658912035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45963.217658912035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45963.217658912035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45963.217658912035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45963.217658912035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45963.217658912035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45963.217658912035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45963.217658912035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45963.217658912035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45963.217658912035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45963.217658912035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45963.217658912035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45963.217658912035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45963.217658912035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45963.217658912035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45963.217658912035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45963.217658912035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45963.217658912035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45963.217658912035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45963.217658912035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45963.217658912035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45963.217658912035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45963.217658912035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45963.217658912035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45963.217658912035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45963.217658912035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45963.217658912035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45963.217658912035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45963.217658912035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45963.217658912035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45963.217658912035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45963.217658912035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45963.217658912035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45963.217658912035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45963.217658912035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45963.217658912035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45963.217658912035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45963.217658912035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45963.217658912035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45963.217658912035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45963.217658912035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45963.217658912035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45963.217658912035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45963.217658912035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45963.217658912035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45963.217658912035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45963.217658912035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45963.217658912035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45963.217658912035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45963.217658912035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45963.217658912035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45963.217658912035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45963.217658912035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45963.217658912035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45963.217658912035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45963.217658912035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45963.217658912035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45963.217658912035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45963.217658912035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45963.217658912035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45963.217658912035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45963.217658912035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45963.217658912035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45963.217658912035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45963.217658912035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45963.217658912035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45963.217658912035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45963.217658912035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45963.217658912035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45963.217658912035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45963.217658912035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45963.217658912035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45963.217658912035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45963.217658912035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45963.217658912035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45963.217658912035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45963.217658912035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45963.217658912035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45963.217658912035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45963.217658912035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45963.217658912035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45963.217658912035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45963.217658912035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45963.217658912035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45963.217658912035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45963.217658912035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45963.217658912035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45963.217658912035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45963.217658912035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45963.217658912035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45963.217658912035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45963.217658912035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45963.217658912035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45963.217658912035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45963.217658912035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45963.217658912035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45963.217658912035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45963.217658912035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45963.217658912035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45963.217658912035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45963.217658912035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45963.217658912035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45963.217658912035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45963.217658912035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45963.217658912035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45963.217658912035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45963.217658912035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45963.217658912035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45963.217658912035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45963.217658912035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45963.217658912035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45963.217658912035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45963.217658912035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45963.217658912035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45963.217658912035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45963.217658912035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45963.217658912035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45963.217658912035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45963.217658912035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45963.217658912035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45963.217658912035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45963.217658912035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45963.217658912035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45963.217658912035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45963.217658912035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45963.217658912035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45963.217658912035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45963.217658912035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45963.217658912035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45963.217658912035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45963.217658912035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45963.217658912035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45963.217658912035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45963.217658912035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45963.217658912035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45963.217658912035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45963.217658912035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45963.217658912035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45963.217658912035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45963.217658912035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45963.217658912035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45963.217658912035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45963.217658912035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45963.217658912035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45963.217658912035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45963.217658912035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45963.217658912035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45963.217658912035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45963.217658912035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45963.217658912035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45963.217658912035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45963.217658912035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45963.217658912035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45963.217658912035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45963.217658912035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45963.217658912035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45963.217658912035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45963.217658912035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45963.217658912035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45963.217658912035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45963.217658912035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45963.217658912035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45963.217658912035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45963.217658912035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45963.217658912035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45963.217658912035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45963.217658912035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45963.217658912035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45963.217658912035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45963.217658912035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45963.217658912035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45963.217658912035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45963.217658912035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45963.217658912035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45963.217658912035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45963.217658912035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45963.217658912035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45963.217658912035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45963.217658912035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45963.217658912035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45963.217658912035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45963.217658912035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45963.217658912035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45963.217658912035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45963.217658912035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45963.217658912035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45963.217658912035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45963.217658912035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45963.217658912035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45963.217658912035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45963.217658912035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45963.217658912035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45963.217658912035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45963.217658912035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45963.217658912035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45963.217658912035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45963.217658912035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45963.217658912035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45963.217658912035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45963.217658912035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45963.217658912035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45963.217658912035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45963.217658912035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45963.217658912035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45963.217658912035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45963.217658912035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45963.217658912035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45963.217658912035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45963.217658912035</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45963.217658912035</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45963.217658912035</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45963.217658912035</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259.73694131943921</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2.2489089120354038</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0.23445289351366227</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9.6825578701100312E-2</v>
      </c>
      <c r="H5" s="122">
        <v>45963.106469907405</v>
      </c>
      <c r="I5" s="118" t="str">
        <f>IFERROR(VLOOKUP(D5,DB!A:F,6,0),"")</f>
        <v>Generator-SG</v>
      </c>
      <c r="J5" s="118" t="str">
        <f>IFERROR(VLOOKUP(D5,DB!A:G,7,0),"")</f>
        <v>Vandalized</v>
      </c>
      <c r="K5" s="124" t="s">
        <v>39116</v>
      </c>
      <c r="L5" s="120" t="str">
        <f>IFERROR(VLOOKUP(D5,DB!A:I,9,0),"")</f>
        <v>Latis</v>
      </c>
    </row>
    <row r="6" spans="1:16" ht="15" customHeight="1">
      <c r="A6" s="118"/>
      <c r="B6" s="118" t="str">
        <f>IFERROR(VLOOKUP(D6,DB!A:K,11,0),"")</f>
        <v/>
      </c>
      <c r="C6" s="119"/>
      <c r="D6" s="120"/>
      <c r="E6" s="97" t="s">
        <v>39021</v>
      </c>
      <c r="F6" s="122"/>
      <c r="G6" s="123">
        <f ca="1">IFERROR(NOW()-F6,"")</f>
        <v>45963.217658912035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45963.217658912035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45963.217658912035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45963.217658912035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45963.217658912035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45963.217658912035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45963.217658912035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45963.217658912035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45963.217658912035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45963.217658912035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45963.217658912035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45963.217658912035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45963.217658912035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45963.217658912035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45963.217658912035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45963.217658912035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45963.217658912035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45963.217658912035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45963.217658912035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45963.217658912035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45963.217658912035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45963.217658912035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45963.217658912035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45963.217658912035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45963.217658912035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45963.217658912035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45963.217658912035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45963.217658912035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45963.217658912035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45963.217658912035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45963.217658912035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45963.217658912035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45963.217658912035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45963.217658912035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45963.217658912035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45963.217658912035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45963.217658912035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45963.217658912035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45963.217658912035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45963.217658912035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45963.217658912035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45963.217658912035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45963.217658912035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45963.217658912035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45963.217658912035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45963.217658912035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45963.217658912035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45963.217658912035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45963.217658912035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45963.217658912035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45963.217658912035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45963.217658912035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45963.217658912035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45963.217658912035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45963.217658912035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45963.217658912035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45963.217658912035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45963.217658912035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45963.217658912035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45963.217658912035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45963.217658912035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45963.217658912035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45963.217658912035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45963.217658912035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45963.217658912035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45963.217658912035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45963.217658912035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45963.217658912035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45963.217658912035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45963.217658912035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45963.217658912035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45963.217658912035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45963.217658912035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45963.217658912035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45963.217658912035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45963.217658912035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45963.217658912035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45963.217658912035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45963.217658912035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45963.217658912035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45963.217658912035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45963.217658912035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45963.217658912035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45963.217658912035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45963.217658912035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45963.217658912035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45963.217658912035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45963.217658912035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45963.217658912035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45963.217658912035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45963.217658912035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45963.217658912035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45963.217658912035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45963.217658912035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45963.217658912035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45963.217658912035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45963.217658912035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45963.217658912035</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45963.217658912035</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45963.217658912035</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45963.217658912035</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45963.217658912035</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45963.217658912035</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71.385598495369777</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37.028781597218767</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14.556547800922999</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35154</v>
      </c>
      <c r="E5" s="151" t="s">
        <v>39021</v>
      </c>
      <c r="F5" s="152">
        <v>45963.16202546296</v>
      </c>
      <c r="G5" s="153">
        <f ca="1">IFERROR(NOW()-F5,"")</f>
        <v>5.5633449075685348E-2</v>
      </c>
      <c r="H5" s="152">
        <v>45963.1559375</v>
      </c>
      <c r="I5" s="151" t="str">
        <f>IFERROR(VLOOKUP(D5,DB!A:F,6,0),"")</f>
        <v>Generator-SG</v>
      </c>
      <c r="J5" s="151" t="str">
        <f>IFERROR(VLOOKUP(D5,DB!A:G,7,0),"")</f>
        <v>Dead</v>
      </c>
      <c r="K5" s="151" t="s">
        <v>39125</v>
      </c>
      <c r="L5" s="151" t="str">
        <f>IFERROR(VLOOKUP(D5,DB!A:I,9,0),"")</f>
        <v>Latis</v>
      </c>
    </row>
    <row r="6" spans="1:13" ht="15">
      <c r="A6" s="151"/>
      <c r="B6" s="151" t="str">
        <f>IFERROR(VLOOKUP(D6,DB!A:K,11,0),"")</f>
        <v/>
      </c>
      <c r="C6" s="151"/>
      <c r="D6" s="151"/>
      <c r="E6" s="151"/>
      <c r="F6" s="152"/>
      <c r="G6" s="153">
        <f ca="1">IFERROR(NOW()-F6,"")</f>
        <v>45963.217658912035</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45963.217658912035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45963.217658912035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45963.217658912035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45963.217658912035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45963.217658912035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45963.217658912035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45963.217658912035</v>
      </c>
      <c r="H13" s="152"/>
      <c r="I13" s="151" t="str">
        <f>IFERROR(VLOOKUP(D13,DB!A:F,6,0),"")</f>
        <v/>
      </c>
      <c r="J13" s="151" t="str">
        <f>IFERROR(VLOOKUP(D13,DB!A:G,7,0),"")</f>
        <v/>
      </c>
      <c r="K13" s="151"/>
      <c r="L13" s="151" t="str">
        <f>IFERROR(VLOOKUP(D13,DB!A:I,9,0),"")</f>
        <v/>
      </c>
    </row>
    <row r="14" spans="1:13" ht="15">
      <c r="A14" s="151"/>
      <c r="B14" s="151" t="str">
        <f>IFERROR(VLOOKUP(D14,DB!A:K,11,0),"")</f>
        <v/>
      </c>
      <c r="C14" s="151"/>
      <c r="D14"/>
      <c r="E14" s="151"/>
      <c r="F14" s="152"/>
      <c r="G14" s="153">
        <f ca="1">IFERROR(NOW()-F14,"")</f>
        <v>45963.217658912035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45963.217658912035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45963.217658912035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45963.217658912035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45963.217658912035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45963.217658912035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45963.217658912035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45963.217658912035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45963.217658912035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45963.217658912035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45963.217658912035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45963.217658912035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45963.217658912035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45963.217658912035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45963.217658912035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45963.217658912035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45963.217658912035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45963.217658912035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45963.217658912035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45963.217658912035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45963.217658912035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45963.217658912035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45963.217658912035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45963.217658912035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45963.217658912035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45963.217658912035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45963.217658912035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45963.217658912035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45963.217658912035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45963.217658912035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45963.217658912035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45963.217658912035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45963.217658912035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45963.217658912035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45963.217658912035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45963.217658912035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45963.217658912035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45963.217658912035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45963.217658912035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45963.217658912035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45963.217658912035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45963.217658912035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45963.217658912035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45963.217658912035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45963.217658912035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45963.217658912035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45963.217658912035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45963.217658912035</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45963.217658912035</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45963.217658912035</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45963.217658912035</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45963.217658912035</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45963.217658912035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45963.217658912035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45963.217658912035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45963.217658912035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45963.217658912035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45963.217658912035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45963.217658912035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45963.217658912035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45963.217658912035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45963.217658912035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45963.217658912035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45963.217658912035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45963.217658912035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45963.217658912035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45963.217658912035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45963.217658912035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45963.217658912035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45963.217658912035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45963.217658912035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45963.217658912035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45963.217658912035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45963.217658912035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45963.217658912035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45963.217658912035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45963.217658912035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45963.217658912035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45963.217658912035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45963.217658912035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45963.217658912035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45963.217658912035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45963.217658912035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45963.217658912035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45963.217658912035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45963.217658912035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45963.217658912035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45963.217658912035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45963.217658912035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45963.217658912035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45963.217658912035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45963.217658912035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45963.217658912035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45963.217658912035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45963.217658912035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45963.217658912035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45963.217658912035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45963.217658912035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45963.217658912035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45963.217658912035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45963.217658912035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45963.217658912035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45963.217658912035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45963.217658912035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45963.217658912035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45963.217658912035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45963.217658912035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45963.217658912035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45963.217658912035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45963.217658912035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45963.217658912035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45963.217658912035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45963.217658912035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45963.217658912035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45963.217658912035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45963.217658912035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45963.217658912035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45963.217658912035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45963.217658912035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45963.217658912035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45963.217658912035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45963.217658912035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45963.217658912035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45963.217658912035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45963.217658912035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45963.217658912035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45963.217658912035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45963.217658912035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45963.217658912035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45963.217658912035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45963.217658912035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45963.217658912035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45963.217658912035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45963.217658912035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45963.217658912035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45963.217658912035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45963.217658912035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45963.217658912035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45963.217658912035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45963.217658912035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45963.217658912035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45963.217658912035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45963.217658912035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45963.217658912035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45963.217658912035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45963.217658912035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45963.217658912035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45963.217658912035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45963.217658912035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45963.217658912035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45963.217658912035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45963.217658912035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45963.217658912035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45963.217658912035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45963.217658912035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45963.217658912035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45963.217658912035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45963.217658912035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45963.217658912035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45963.217658912035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45963.217658912035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45963.217658912035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45963.217658912035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45963.217658912035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45963.217658912035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45963.217658912035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45963.217658912035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45963.217658912035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45963.217658912035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45963.217658912035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45963.217658912035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45963.217658912035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45963.217658912035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45963.217658912035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45963.217658912035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45963.217658912035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45963.217658912035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45963.217658912035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45963.217658912035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45963.217658912035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45963.217658912035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45963.217658912035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45963.217658912035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45963.217658912035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45963.217658912035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45963.217658912035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45963.217658912035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45963.217658912035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45963.217658912035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45963.217658912035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45963.217658912035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45963.217658912035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45963.217658912035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45963.217658912035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45963.217658912035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45963.217658912035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45963.217658912035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45963.217658912035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45963.217658912035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45963.217658912035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45963.217658912035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45963.217658912035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45963.217658912035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45963.217658912035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45963.217658912035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45963.217658912035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45963.217658912035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45963.217658912035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45963.217658912035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45963.217658912035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45963.217658912035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45963.217658912035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45963.217658912035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45963.217658912035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45963.217658912035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45963.217658912035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45963.217658912035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45963.217658912035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45963.217658912035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45963.217658912035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45963.217658912035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45963.217658912035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45963.217658912035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45963.217658912035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45963.217658912035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45963.217658912035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45963.217658912035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45963.217658912035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45963.217658912035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45963.217658912035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45963.217658912035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45963.217658912035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45963.217658912035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45963.217658912035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45963.217658912035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45963.217658912035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45963.217658912035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45963.217658912035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45963.217658912035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45963.217658912035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45963.217658912035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45963.217658912035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45963.217658912035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45963.217658912035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45963.217658912035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45963.217658912035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45963.217658912035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45963.217658912035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45963.217658912035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45963.217658912035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45963.217658912035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45963.217658912035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45963.217658912035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45963.217658912035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45963.217658912035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45963.217658912035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45963.217658912035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45963.217658912035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45963.217658912035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45963.217658912035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45963.217658912035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45963.217658912035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45963.217658912035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45963.217658912035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45963.217658912035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45963.217658912035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45963.217658912035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45963.217658912035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45963.217658912035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45963.217658912035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45963.217658912035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45963.217658912035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45963.217658912035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45963.217658912035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45963.217658912035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45963.217658912035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45963.217658912035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45963.217658912035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45963.217658912035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45963.217658912035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45963.217658912035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45963.217658912035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45963.217658912035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45963.217658912035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45963.217658912035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45963.217658912035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45963.217658912035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45963.217658912035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45963.217658912035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45963.217658912035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45963.217658912035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45963.217658912035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45963.217658912035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45963.217658912035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45963.217658912035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45963.217658912035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45963.217658912035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45963.217658912035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45963.217658912035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45963.217658912035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45963.217658912035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45963.217658912035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45963.217658912035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45963.217658912035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45963.217658912035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45963.217658912035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45963.217658912035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45963.217658912035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45963.217658912035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45963.217658912035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45963.217658912035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45963.217658912035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45963.217658912035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45963.217658912035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45963.217658912035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45963.217658912035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45963.217658912035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45963.217658912035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45963.217658912035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45963.217658912035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45963.217658912035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45963.217658912035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45963.217658912035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45963.217658912035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45963.217658912035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45963.217658912035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45963.217658912035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45963.217658912035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45963.217658912035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45963.217658912035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45963.217658912035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45963.217658912035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45963.217658912035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45963.217658912035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45963.217658912035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45963.217658912035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45963.217658912035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45963.217658912035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45963.217658912035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45963.217658912035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45963.217658912035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45963.217658912035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45963.217658912035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45963.217658912035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45963.217658912035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45963.217658912035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45963.217658912035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45963.217658912035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45963.217658912035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45963.217658912035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45963.217658912035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45963.217658912035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45963.217658912035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45963.217658912035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45963.217658912035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45963.217658912035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45963.217658912035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45963.217658912035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45963.217658912035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45963.217658912035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45963.217658912035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45963.217658912035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45963.217658912035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45963.217658912035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45963.217658912035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45963.217658912035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45963.217658912035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45963.217658912035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45963.217658912035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45963.217658912035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45963.217658912035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45963.217658912035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45963.217658912035</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0.17554062500130385</v>
      </c>
      <c r="H2" s="106">
        <v>45963.010358796295</v>
      </c>
      <c r="I2" s="102" t="str">
        <f>IFERROR(VLOOKUP(D2,DB!A:F,6,0),"")</f>
        <v>SCECO</v>
      </c>
      <c r="J2" s="101" t="str">
        <f>IFERROR(VLOOKUP(D2,DB!A:G,7,0),"")</f>
        <v>In progress</v>
      </c>
      <c r="K2" s="107" t="s">
        <v>39128</v>
      </c>
      <c r="L2" s="108" t="str">
        <f>IFERROR(VLOOKUP(D2,DB!A:I,9,0),"")</f>
        <v>Latis</v>
      </c>
    </row>
    <row r="3" spans="1:16383" ht="35.25" customHeight="1">
      <c r="A3" s="103" t="s">
        <v>39129</v>
      </c>
      <c r="B3" s="102" t="str">
        <f>IFERROR(VLOOKUP(D3,DB!A:K,11,0),"")</f>
        <v>R6</v>
      </c>
      <c r="C3" s="104">
        <v>2</v>
      </c>
      <c r="D3" s="102" t="s">
        <v>38968</v>
      </c>
      <c r="E3" s="105" t="s">
        <v>39021</v>
      </c>
      <c r="F3" s="106">
        <v>45963.05027777778</v>
      </c>
      <c r="G3" s="76">
        <f ca="1">IFERROR(NOW()-F3,"-")</f>
        <v>0.16738090277794981</v>
      </c>
      <c r="H3" s="106">
        <v>45963.035891203705</v>
      </c>
      <c r="I3" s="102" t="str">
        <f>IFERROR(VLOOKUP(D3,DB!A:F,6,0),"")</f>
        <v>Generator-SG</v>
      </c>
      <c r="J3" s="101" t="str">
        <f>IFERROR(VLOOKUP(D3,DB!A:G,7,0),"")</f>
        <v>Vandalized</v>
      </c>
      <c r="K3" s="107" t="s">
        <v>39130</v>
      </c>
      <c r="L3" s="108" t="str">
        <f>IFERROR(VLOOKUP(D3,DB!A:I,9,0),"")</f>
        <v>Latis</v>
      </c>
    </row>
    <row r="4" spans="1:16383" ht="31.5" customHeight="1">
      <c r="A4" s="103"/>
      <c r="B4" s="102" t="str">
        <f>IFERROR(VLOOKUP(D4,DB!A:K,11,0),"")</f>
        <v/>
      </c>
      <c r="C4" s="104"/>
      <c r="D4" s="102"/>
      <c r="E4" s="105"/>
      <c r="F4" s="106"/>
      <c r="G4" s="76">
        <f ca="1">IFERROR(NOW()-F4,"-")</f>
        <v>45963.217658680558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45963.217658680558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45963.217658680558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45963.217658680558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45963.217658680558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45963.217658680558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45963.217658680558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45963.217658680558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45963.217658680558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45963.217658680558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45963.217658680558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45963.217658680558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45963.217658680558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45963.217658680558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45963.217658680558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45963.217658680558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45963.217658680558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45963.217658680558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45963.217658680558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45963.217658680558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45963.217658680558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45963.217658680558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45963.217658680558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45963.217658680558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45963.217658680558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45963.217658680558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45963.217658680558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45963.217658680558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45963.217658680558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45963.217658680558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45963.217658680558</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2025-11-02T02:13:49Z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