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19" documentId="120_S{2AC9BD13-BADA-5192-A53E-5A8FF88502F6}" xr6:coauthVersionLast="47" xr6:coauthVersionMax="47" xr10:uidLastSave="{E8BCB50A-896C-45EA-9CD5-E5252984EF6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<sst xmlns="http://schemas.openxmlformats.org/spreadsheetml/2006/main" count="180287" uniqueCount="39129">
  <si>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</si>
  <si>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</si>
  <si>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</si>
  <si>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</si>
  <si>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</si>
  <si>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</si>
  <si>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</si>
  <si>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</si>
  <si>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</si>
  <si>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</si>
  <si>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</si>
  <si>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</si>
  <si>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</si>
  <si>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</si>
  <si>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</si>
  <si>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</si>
  <si>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</si>
  <si>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</si>
  <si>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</si>
  <si>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</si>
  <si>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</si>
  <si>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</si>
  <si>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</si>
  <si>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</si>
  <si>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</si>
  <si>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</si>
  <si>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</si>
  <si>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</si>
  <si>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</si>
  <si>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</si>
  <si>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</si>
  <si>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</si>
  <si>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</si>
  <si>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</si>
  <si>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</si>
  <si>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</si>
  <si>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</si>
  <si>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</si>
  <si>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</si>
  <si>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</si>
  <si>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</si>
  <si>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</si>
  <si>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</si>
  <si>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</si>
  <si>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</si>
  <si>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</si>
  <si>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</si>
  <si>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</si>
  <si>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</si>
  <si>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</si>
  <si>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</si>
  <si>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</si>
  <si>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</si>
  <si>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</si>
  <si>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</si>
  <si>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</si>
  <si>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</si>
  <si>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</si>
  <si>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</si>
  <si>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</si>
  <si>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</si>
  <si>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</si>
  <si>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</si>
  <si>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</si>
  <si>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</si>
  <si>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</si>
  <si>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</si>
  <si>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</si>
  <si>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</si>
  <si>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</si>
  <si>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</si>
  <si>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</si>
  <si>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</si>
  <si>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</si>
  <si>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</si>
  <si>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</si>
  <si>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</si>
  <si>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</si>
  <si>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</si>
  <si>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</si>
  <si>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</si>
  <si>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</si>
  <si>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</si>
  <si>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</si>
  <si>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</si>
  <si>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</si>
  <si>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</si>
  <si>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</si>
  <si>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</si>
  <si>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</si>
  <si>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</si>
  <si>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</si>
  <si>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</si>
  <si>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</si>
  <si>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</si>
  <si>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</si>
  <si>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</si>
  <si>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</si>
  <si>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</si>
  <si>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</si>
  <si>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</si>
  <si>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</si>
  <si>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</si>
  <si>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</si>
  <si>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</si>
  <si>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</si>
  <si>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</si>
  <si>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</si>
  <si>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</si>
  <si>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</si>
  <si>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</si>
  <si>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</si>
  <si>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</si>
  <si>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</si>
  <si>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</si>
  <si>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</si>
  <si>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</si>
  <si>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</si>
  <si>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</si>
  <si>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</si>
  <si>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</si>
  <si>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</si>
  <si>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</si>
  <si>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</si>
  <si>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</si>
  <si>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</si>
  <si>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</si>
  <si>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</si>
  <si>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</si>
  <si>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</si>
  <si>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</si>
  <si>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</si>
  <si>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</si>
  <si>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</si>
  <si>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</si>
  <si>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</si>
  <si>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</si>
  <si>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</si>
  <si>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</si>
  <si>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</si>
  <si>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</si>
  <si>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</si>
  <si>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</si>
  <si>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</si>
  <si>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</si>
  <si>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</si>
  <si>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</si>
  <si>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</si>
  <si>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</si>
  <si>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</si>
  <si>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</si>
  <si>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</si>
  <si>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</si>
  <si>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</si>
  <si>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</si>
  <si>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</si>
  <si>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</si>
  <si>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</si>
  <si>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</si>
  <si>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</si>
  <si>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</si>
  <si>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</si>
  <si>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</si>
  <si>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</si>
  <si>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</si>
  <si>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</si>
  <si>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</si>
  <si>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</si>
  <si>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</si>
  <si>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</si>
  <si>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</si>
  <si>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</si>
  <si>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</si>
  <si>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</si>
  <si>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</si>
  <si>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</si>
  <si>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</si>
  <si>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</si>
  <si>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</si>
  <si>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</si>
  <si>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</si>
  <si>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</si>
  <si>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</si>
  <si>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</si>
  <si>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</si>
  <si>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</si>
  <si>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</si>
  <si>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</si>
  <si>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</si>
  <si>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</si>
  <si>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</si>
  <si>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</si>
  <si>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</si>
  <si>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</si>
  <si>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</si>
  <si>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</si>
  <si>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</si>
  <si>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</si>
  <si>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</si>
  <si>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</si>
  <si>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</si>
  <si>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</si>
  <si>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</si>
  <si>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</si>
  <si>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</si>
  <si>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</si>
  <si>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</si>
  <si>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</si>
  <si>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</si>
  <si>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</si>
  <si>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</si>
  <si>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</si>
  <si>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</si>
  <si>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</si>
  <si>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</si>
  <si>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</si>
  <si>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</si>
  <si>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</si>
  <si>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</si>
  <si>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</si>
  <si>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</si>
  <si>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</si>
  <si>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</si>
  <si>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</si>
  <si>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</si>
  <si>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</si>
  <si>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</si>
  <si>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</si>
  <si>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</si>
  <si>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</si>
  <si>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</si>
  <si>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</si>
  <si>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</si>
  <si>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</si>
  <si>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</si>
  <si>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</si>
  <si>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</si>
  <si>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</si>
  <si>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</si>
  <si>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</si>
  <si>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</si>
  <si>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</si>
  <si>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</si>
  <si>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</si>
  <si>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</si>
  <si>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</si>
  <si>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</si>
  <si>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</si>
  <si>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</si>
  <si>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</si>
  <si>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</si>
  <si>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</si>
  <si>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</si>
  <si>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</si>
  <si>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</si>
  <si>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</si>
  <si>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</si>
  <si>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</si>
  <si>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</si>
  <si>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</si>
  <si>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</si>
  <si>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</si>
  <si>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</si>
  <si>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</si>
  <si>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</si>
  <si>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</si>
  <si>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</si>
  <si>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</si>
  <si>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</si>
  <si>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</si>
  <si>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</si>
  <si>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</si>
  <si>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</si>
  <si>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</si>
  <si>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</si>
  <si>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</si>
  <si>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</si>
  <si>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</si>
  <si>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</si>
  <si>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</si>
  <si>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</si>
  <si>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</si>
  <si>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</si>
  <si>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</si>
  <si>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</si>
  <si>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</si>
  <si>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</si>
  <si>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</si>
  <si>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</si>
  <si>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</si>
  <si>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</si>
  <si>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</si>
  <si>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</si>
  <si>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</si>
  <si>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</si>
  <si>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</si>
  <si>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</si>
  <si>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</si>
  <si>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</si>
  <si>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</si>
  <si>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</si>
  <si>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</si>
  <si>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</si>
  <si>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</si>
  <si>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</si>
  <si>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</si>
  <si>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</si>
  <si>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</si>
  <si>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</si>
  <si>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</si>
  <si>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</si>
  <si>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</si>
  <si>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</si>
  <si>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</si>
  <si>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</si>
  <si>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</si>
  <si>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</si>
  <si>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</si>
  <si>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</si>
  <si>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</si>
  <si>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</si>
  <si>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</si>
  <si>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</si>
  <si>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</si>
  <si>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</si>
  <si>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</si>
  <si>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</si>
  <si>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</si>
  <si>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</si>
  <si>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</si>
  <si>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</si>
  <si>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</si>
  <si>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</si>
  <si>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</si>
  <si>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</si>
  <si>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</si>
  <si>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</si>
  <si>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</si>
  <si>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</si>
  <si>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</si>
  <si>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</si>
  <si>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</si>
  <si>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</si>
  <si>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</si>
  <si>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</si>
  <si>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</si>
  <si>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</si>
  <si>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</si>
  <si>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</si>
  <si>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</si>
  <si>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</si>
  <si>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</si>
  <si>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</si>
  <si>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</si>
  <si>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</si>
  <si>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</si>
  <si>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</si>
  <si>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</si>
  <si>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</si>
  <si>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</si>
  <si>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</si>
  <si>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</si>
  <si>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</si>
  <si>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</si>
  <si>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</si>
  <si>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</si>
  <si>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</si>
  <si>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</si>
  <si>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</si>
  <si>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</si>
  <si>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</si>
  <si>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</si>
  <si>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</si>
  <si>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</si>
  <si>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</si>
  <si>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</si>
  <si>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</si>
  <si>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</si>
  <si>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</si>
  <si>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</si>
  <si>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</si>
  <si>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</si>
  <si>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</si>
  <si>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</si>
  <si>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</si>
  <si>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</si>
  <si>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</si>
  <si>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</si>
  <si>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</si>
  <si>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</si>
  <si>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</si>
  <si>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</si>
  <si>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</si>
  <si>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</si>
  <si>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</si>
  <si>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</si>
  <si>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</si>
  <si>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</si>
  <si>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</si>
  <si>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</si>
  <si>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</si>
  <si>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</si>
  <si>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</si>
  <si>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</si>
  <si>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</si>
  <si>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</si>
  <si>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</si>
  <si>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</si>
  <si>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</si>
  <si>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</si>
  <si>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</si>
  <si>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</si>
  <si>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</si>
  <si>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</si>
  <si>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</si>
  <si>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</si>
  <si>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</si>
  <si>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</si>
  <si>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</si>
  <si>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</si>
  <si>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</si>
  <si>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</si>
  <si>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</si>
  <si>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</si>
  <si>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</si>
  <si>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</si>
  <si>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</si>
  <si>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</si>
  <si>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</si>
  <si>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</si>
  <si>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</si>
  <si>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</si>
  <si>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</si>
  <si>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</si>
  <si>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</si>
  <si>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</si>
  <si>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</si>
  <si>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</si>
  <si>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</si>
  <si>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</si>
  <si>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</si>
  <si>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</si>
  <si>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</si>
  <si>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</si>
  <si>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</si>
  <si>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</si>
  <si>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</si>
  <si>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</si>
  <si>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</si>
  <si>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</si>
  <si>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</si>
  <si>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</si>
  <si>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</si>
  <si>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</si>
  <si>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</si>
  <si>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</si>
  <si>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</si>
  <si>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</si>
  <si>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</si>
  <si>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</si>
  <si>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</si>
  <si>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</si>
  <si>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</si>
  <si>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</si>
  <si>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</si>
  <si>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</si>
  <si>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</si>
  <si>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</si>
  <si>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</si>
  <si>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</si>
  <si>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</si>
  <si>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</si>
  <si>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</si>
  <si>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</si>
  <si>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</si>
  <si>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</si>
  <si>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</si>
  <si>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</si>
  <si>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</si>
  <si>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</si>
  <si>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</si>
  <si>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</si>
  <si>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</si>
  <si>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</si>
  <si>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</si>
  <si>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</si>
  <si>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</si>
  <si>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</si>
  <si>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</si>
  <si>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</si>
  <si>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</si>
  <si>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</si>
  <si>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</si>
  <si>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</si>
  <si>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</si>
  <si>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</si>
  <si>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</si>
  <si>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</si>
  <si>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</si>
  <si>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</si>
  <si>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</si>
  <si>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</si>
  <si>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</si>
  <si>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</si>
  <si>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</si>
  <si>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</si>
  <si>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</si>
  <si>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</si>
  <si>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</si>
  <si>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</si>
  <si>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</si>
  <si>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</si>
  <si>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</si>
  <si>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</si>
  <si>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</si>
  <si>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</si>
  <si>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</si>
  <si>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</si>
  <si>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</si>
  <si>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</si>
  <si>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</si>
  <si>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</si>
  <si>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</si>
  <si>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</si>
  <si>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</si>
  <si>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</si>
  <si>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</si>
  <si>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</si>
  <si>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</si>
  <si>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</si>
  <si>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</si>
  <si>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</si>
  <si>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</si>
  <si>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</si>
  <si>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</si>
  <si>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</si>
  <si>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</si>
  <si>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</si>
  <si>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</si>
  <si>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</si>
  <si>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</si>
  <si>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</si>
  <si>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</si>
  <si>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</si>
  <si>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</si>
  <si>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</si>
  <si>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</si>
  <si>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</si>
  <si>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</si>
  <si>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</si>
  <si>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</si>
  <si>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</si>
  <si>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</si>
  <si>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</si>
  <si>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</si>
  <si>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</si>
  <si>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</si>
  <si>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</si>
  <si>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</si>
  <si>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</si>
  <si>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</si>
  <si>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</si>
  <si>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</si>
  <si>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</si>
  <si>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</si>
  <si>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</si>
  <si>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</si>
  <si>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</si>
  <si>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</si>
  <si>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</si>
  <si>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</si>
  <si>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</si>
  <si>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</si>
  <si>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</si>
  <si>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</si>
  <si>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</si>
  <si>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</si>
  <si>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</si>
  <si>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</si>
  <si>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</si>
  <si>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</si>
  <si>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</si>
  <si>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</si>
  <si>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</si>
  <si>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</si>
  <si>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</si>
  <si>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</si>
  <si>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</si>
  <si>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</si>
  <si>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</si>
  <si>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</si>
  <si>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</si>
  <si>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</si>
  <si>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</si>
  <si>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</si>
  <si>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</si>
  <si>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</si>
  <si>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</si>
  <si>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</si>
  <si>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</si>
  <si>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</si>
  <si>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</si>
  <si>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</si>
  <si>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</si>
  <si>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</si>
  <si>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</si>
  <si>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</si>
  <si>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</si>
  <si>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</si>
  <si>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</si>
  <si>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</si>
  <si>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</si>
  <si>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</si>
  <si>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</si>
  <si>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</si>
  <si>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</si>
  <si>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</si>
  <si>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</si>
  <si>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</si>
  <si>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</si>
  <si>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</si>
  <si>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</si>
  <si>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</si>
  <si>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</si>
  <si>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</si>
  <si>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</si>
  <si>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</si>
  <si>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</si>
  <si>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</si>
  <si>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</si>
  <si>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</si>
  <si>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</si>
  <si>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</si>
  <si>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</si>
  <si>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</si>
  <si>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</si>
  <si>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</si>
  <si>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</si>
  <si>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</si>
  <si>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</si>
  <si>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</si>
  <si>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</si>
  <si>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</si>
  <si>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</si>
  <si>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</si>
  <si>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</si>
  <si>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</si>
  <si>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</si>
  <si>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</si>
  <si>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</si>
  <si>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</si>
  <si>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</si>
  <si>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</si>
  <si>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</si>
  <si>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</si>
  <si>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</si>
  <si>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</si>
  <si>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</si>
  <si>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</si>
  <si>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</si>
  <si>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</si>
  <si>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</si>
  <si>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</si>
  <si>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</si>
  <si>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</si>
  <si>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</si>
  <si>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</si>
  <si>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</si>
  <si>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</si>
  <si>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</si>
  <si>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</si>
  <si>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</si>
  <si>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</si>
  <si>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</si>
  <si>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</si>
  <si>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</si>
  <si>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</si>
  <si>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</si>
  <si>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</si>
  <si>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</si>
  <si>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</si>
  <si>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</si>
  <si>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</si>
  <si>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</si>
  <si>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</si>
  <si>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</si>
  <si>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</si>
  <si>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</si>
  <si>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</si>
  <si>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</si>
  <si>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</si>
  <si>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</si>
  <si>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</si>
  <si>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</si>
  <si>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</si>
  <si>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</si>
  <si>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</si>
  <si>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</si>
  <si>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</si>
  <si>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</si>
  <si>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</si>
  <si>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</si>
  <si>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</si>
  <si>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</si>
  <si>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</si>
  <si>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</si>
  <si>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</si>
  <si>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</si>
  <si>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</si>
  <si>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</si>
  <si>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</si>
  <si>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</si>
  <si>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</si>
  <si>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</si>
  <si>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</si>
  <si>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</si>
  <si>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</si>
  <si>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</si>
  <si>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</si>
  <si>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</si>
  <si>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</si>
  <si>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</si>
  <si>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</si>
  <si>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</si>
  <si>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</si>
  <si>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</si>
  <si>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</si>
  <si>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</si>
  <si>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</si>
  <si>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</si>
  <si>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</si>
  <si>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</si>
  <si>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</si>
  <si>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</si>
  <si>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</si>
  <si>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</si>
  <si>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</si>
  <si>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</si>
  <si>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</si>
  <si>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</si>
  <si>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</si>
  <si>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</si>
  <si>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</si>
  <si>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</si>
  <si>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</si>
  <si>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</si>
  <si>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</si>
  <si>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</si>
  <si>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</si>
  <si>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</si>
  <si>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</si>
  <si>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</si>
  <si>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</si>
  <si>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</si>
  <si>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</si>
  <si>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</si>
  <si>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</si>
  <si>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</si>
  <si>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</si>
  <si>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</si>
  <si>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</si>
  <si>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</si>
  <si>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</si>
  <si>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</si>
  <si>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</si>
  <si>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</si>
  <si>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</si>
  <si>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</si>
  <si>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</si>
  <si>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</si>
  <si>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</si>
  <si>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</si>
  <si>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</si>
  <si>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</si>
  <si>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</si>
  <si>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</si>
  <si>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</si>
  <si>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</si>
  <si>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</si>
  <si>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</si>
  <si>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</si>
  <si>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</si>
  <si>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</si>
  <si>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</si>
  <si>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</si>
  <si>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</si>
  <si>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</si>
  <si>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</si>
  <si>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</si>
  <si>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</si>
  <si>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</si>
  <si>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</si>
  <si>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</si>
  <si>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</si>
  <si>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</si>
  <si>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</si>
  <si>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</si>
  <si>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</si>
  <si>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</si>
  <si>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</si>
  <si>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</si>
  <si>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</si>
  <si>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</si>
  <si>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</si>
  <si>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</si>
  <si>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</si>
  <si>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</si>
  <si>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</si>
  <si>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</si>
  <si>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</si>
  <si>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</si>
  <si>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</si>
  <si>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</si>
  <si>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</si>
  <si>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</si>
  <si>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</si>
  <si>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</si>
  <si>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</si>
  <si>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</si>
  <si>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</si>
  <si>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</si>
  <si>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</si>
  <si>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</si>
  <si>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</si>
  <si>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</si>
  <si>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</si>
  <si>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</si>
  <si>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</si>
  <si>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</si>
  <si>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</si>
  <si>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</si>
  <si>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</si>
  <si>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</si>
  <si>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</si>
  <si>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</si>
  <si>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</si>
  <si>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</si>
  <si>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</si>
  <si>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</si>
  <si>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</si>
  <si>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</si>
  <si>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</si>
  <si>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</si>
  <si>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</si>
  <si>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</si>
  <si>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</si>
  <si>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</si>
  <si>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</si>
  <si>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</si>
  <si>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</si>
  <si>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</si>
  <si>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</si>
  <si>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</si>
  <si>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</si>
  <si>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</si>
  <si>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</si>
  <si>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</si>
  <si>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</si>
  <si>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</si>
  <si>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</si>
  <si>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</si>
  <si>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</si>
  <si>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</si>
  <si>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</si>
  <si>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</si>
  <si>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</si>
  <si>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</si>
  <si>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</si>
  <si>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</si>
  <si>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</si>
  <si>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</si>
  <si>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</si>
  <si>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</si>
  <si>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</si>
  <si>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</si>
  <si>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</si>
  <si>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</si>
  <si>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</si>
  <si>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</si>
  <si>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</si>
  <si>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</si>
  <si>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</si>
  <si>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</si>
  <si>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</si>
  <si>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</si>
  <si>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</si>
  <si>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</si>
  <si>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</si>
  <si>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</si>
  <si>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</si>
  <si>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</si>
  <si>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</si>
  <si>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</si>
  <si>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</si>
  <si>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</si>
  <si>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</si>
  <si>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</si>
  <si>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</si>
  <si>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</si>
  <si>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</si>
  <si>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</si>
  <si>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</si>
  <si>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</si>
  <si>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</si>
  <si>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</si>
  <si>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</si>
  <si>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</si>
  <si>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</si>
  <si>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</si>
  <si>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</si>
  <si>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</si>
  <si>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</si>
  <si>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</si>
  <si>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</si>
  <si>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</si>
  <si>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</si>
  <si>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</si>
  <si>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</si>
  <si>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</si>
  <si>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</si>
  <si>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</si>
  <si>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</si>
  <si>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</si>
  <si>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</si>
  <si>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</si>
  <si>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</si>
  <si>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</si>
  <si>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</si>
  <si>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</si>
  <si>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</si>
  <si>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</si>
  <si>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</si>
  <si>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</si>
  <si>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</si>
  <si>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</si>
  <si>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</si>
  <si>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</si>
  <si>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</si>
  <si>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</si>
  <si>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</si>
  <si>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</si>
  <si>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</si>
  <si>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</si>
  <si>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</si>
  <si>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</si>
  <si>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</si>
  <si>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</si>
  <si>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</si>
  <si>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</si>
  <si>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</si>
  <si>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</si>
  <si>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</si>
  <si>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</si>
  <si>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</si>
  <si>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</si>
  <si>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</si>
  <si>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</si>
  <si>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</si>
  <si>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</si>
  <si>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</si>
  <si>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</si>
  <si>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</si>
  <si>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</si>
  <si>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</si>
  <si>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</si>
  <si>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</si>
  <si>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</si>
  <si>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</si>
  <si>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</si>
  <si>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</si>
  <si>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</si>
  <si>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</si>
  <si>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</si>
  <si>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</si>
  <si>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</si>
  <si>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</si>
  <si>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</si>
  <si>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</si>
  <si>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</si>
  <si>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</si>
  <si>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</si>
  <si>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</si>
  <si>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</si>
  <si>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</si>
  <si>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</si>
  <si>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</si>
  <si>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</si>
  <si>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</si>
  <si>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</si>
  <si>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</si>
  <si>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</si>
  <si>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</si>
  <si>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</si>
  <si>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</si>
  <si>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</si>
  <si>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</si>
  <si>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</si>
  <si>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</si>
  <si>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</si>
  <si>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</si>
  <si>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</si>
  <si>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</si>
  <si>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</si>
  <si>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</si>
  <si>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</si>
  <si>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</si>
  <si>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</si>
  <si>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</si>
  <si>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</si>
  <si>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</si>
  <si>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</si>
  <si>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</si>
  <si>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</si>
  <si>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</si>
  <si>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</si>
  <si>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</si>
  <si>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</si>
  <si>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</si>
  <si>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</si>
  <si>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</si>
  <si>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</si>
  <si>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</si>
  <si>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</si>
  <si>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</si>
  <si>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</si>
  <si>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</si>
  <si>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</si>
  <si>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</si>
  <si>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</si>
  <si>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</si>
  <si>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</si>
  <si>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</si>
  <si>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</si>
  <si>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</si>
  <si>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</si>
  <si>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</si>
  <si>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</si>
  <si>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</si>
  <si>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</si>
  <si>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</si>
  <si>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</si>
  <si>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</si>
  <si>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</si>
  <si>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</si>
  <si>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</si>
  <si>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</si>
  <si>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</si>
  <si>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</si>
  <si>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</si>
  <si>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</si>
  <si>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</si>
  <si>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</si>
  <si>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</si>
  <si>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</si>
  <si>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</si>
  <si>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</si>
  <si>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</si>
  <si>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</si>
  <si>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</si>
  <si>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</si>
  <si>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</si>
  <si>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</si>
  <si>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</si>
  <si>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</si>
  <si>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</si>
  <si>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</si>
  <si>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</si>
  <si>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</si>
  <si>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</si>
  <si>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</si>
  <si>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</si>
  <si>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</si>
  <si>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</si>
  <si>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</si>
  <si>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</si>
  <si>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</si>
  <si>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</si>
  <si>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</si>
  <si>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</si>
  <si>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</si>
  <si>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</si>
  <si>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</si>
  <si>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</si>
  <si>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</si>
  <si>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</si>
  <si>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</si>
  <si>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</si>
  <si>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</si>
  <si>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</si>
  <si>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</si>
  <si>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</si>
  <si>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</si>
  <si>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</si>
  <si>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</si>
  <si>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</si>
  <si>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</si>
  <si>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</si>
  <si>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</si>
  <si>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</si>
  <si>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</si>
  <si>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</si>
  <si>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</si>
  <si>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</si>
  <si>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</si>
  <si>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</si>
  <si>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</si>
  <si>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</si>
  <si>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</si>
  <si>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</si>
  <si>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</si>
  <si>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</si>
  <si>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</si>
  <si>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</si>
  <si>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</si>
  <si>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</si>
  <si>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</si>
  <si>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</si>
  <si>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</si>
  <si>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</si>
  <si>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</si>
  <si>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</si>
  <si>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</si>
  <si>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</si>
  <si>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</si>
  <si>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</si>
  <si>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</si>
  <si>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</si>
  <si>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</si>
  <si>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</si>
  <si>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</si>
  <si>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</si>
  <si>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</si>
  <si>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</si>
  <si>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</si>
  <si>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</si>
  <si>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</si>
  <si>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</si>
  <si>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</si>
  <si>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</si>
  <si>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</si>
  <si>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</si>
  <si>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</si>
  <si>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</si>
  <si>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</si>
  <si>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</si>
  <si>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</si>
  <si>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</si>
  <si>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</si>
  <si>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</si>
  <si>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</si>
  <si>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</si>
  <si>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</si>
  <si>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</si>
  <si>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</si>
  <si>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</si>
  <si>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</si>
  <si>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</si>
  <si>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</si>
  <si>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</si>
  <si>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</si>
  <si>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</si>
  <si>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</si>
  <si>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</si>
  <si>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</si>
  <si>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</si>
  <si>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</si>
  <si>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</si>
  <si>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</si>
  <si>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</si>
  <si>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</si>
  <si>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</si>
  <si>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</si>
  <si>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</si>
  <si>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</si>
  <si>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</si>
  <si>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</si>
  <si>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</si>
  <si>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</si>
  <si>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</si>
  <si>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</si>
  <si>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</si>
  <si>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</si>
  <si>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</si>
  <si>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</si>
  <si>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</si>
  <si>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</si>
  <si>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</si>
  <si>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</si>
  <si>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</si>
  <si>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</si>
  <si>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</si>
  <si>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</si>
  <si>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</si>
  <si>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</si>
  <si>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</si>
  <si>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</si>
  <si>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</si>
  <si>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</si>
  <si>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</si>
  <si>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</si>
  <si>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</si>
  <si>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</si>
  <si>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</si>
  <si>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</si>
  <si>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</si>
  <si>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</si>
  <si>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</si>
  <si>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</si>
  <si>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</si>
  <si>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</si>
  <si>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</si>
  <si>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</si>
  <si>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</si>
  <si>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</si>
  <si>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</si>
  <si>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</si>
  <si>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</si>
  <si>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</si>
  <si>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</si>
  <si>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</si>
  <si>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</si>
  <si>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</si>
  <si>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</si>
  <si>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</si>
  <si>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</si>
  <si>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</si>
  <si>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</si>
  <si>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</si>
  <si>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</si>
  <si>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</si>
  <si>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</si>
  <si>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</si>
  <si>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</si>
  <si>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</si>
  <si>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</si>
  <si>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</si>
  <si>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</si>
  <si>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</si>
  <si>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</si>
  <si>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</si>
  <si>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</si>
  <si>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</si>
  <si>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</si>
  <si>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</si>
  <si>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</si>
  <si>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</si>
  <si>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</si>
  <si>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</si>
  <si>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</si>
  <si>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</si>
  <si>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</si>
  <si>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</si>
  <si>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</si>
  <si>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</si>
  <si>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</si>
  <si>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</si>
  <si>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</si>
  <si>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</si>
  <si>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</si>
  <si>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</si>
  <si>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</si>
  <si>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</si>
  <si>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</si>
  <si>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</si>
  <si>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</si>
  <si>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</si>
  <si>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</si>
  <si>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</si>
  <si>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</si>
  <si>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</si>
  <si>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</si>
  <si>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</si>
  <si>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</si>
  <si>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</si>
  <si>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</si>
  <si>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</si>
  <si>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</si>
  <si>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</si>
  <si>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</si>
  <si>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</si>
  <si>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</si>
  <si>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</si>
  <si>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</si>
  <si>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</si>
  <si>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</si>
  <si>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</si>
  <si>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</si>
  <si>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</si>
  <si>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</si>
  <si>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</si>
  <si>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</si>
  <si>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</si>
  <si>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</si>
  <si>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</si>
  <si>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</si>
  <si>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</si>
  <si>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</si>
  <si>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</si>
  <si>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</si>
  <si>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</si>
  <si>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</si>
  <si>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</si>
  <si>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</si>
  <si>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</si>
  <si>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</si>
  <si>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</si>
  <si>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</si>
  <si>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</si>
  <si>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</si>
  <si>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</si>
  <si>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</si>
  <si>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</si>
  <si>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</si>
  <si>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</si>
  <si>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</si>
  <si>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</si>
  <si>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</si>
  <si>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</si>
  <si>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</si>
  <si>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</si>
  <si>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</si>
  <si>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</si>
  <si>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</si>
  <si>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</si>
  <si>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</si>
  <si>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</si>
  <si>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</si>
  <si>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</si>
  <si>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</si>
  <si>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</si>
  <si>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</si>
  <si>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</si>
  <si>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</si>
  <si>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</si>
  <si>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</si>
  <si>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</si>
  <si>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</si>
  <si>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</si>
  <si>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</si>
  <si>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</si>
  <si>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</si>
  <si>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</si>
  <si>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</si>
  <si>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</si>
  <si>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</si>
  <si>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</si>
  <si>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</si>
  <si>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</si>
  <si>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</si>
  <si>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</si>
  <si>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</si>
  <si>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</si>
  <si>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</si>
  <si>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</si>
  <si>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</si>
  <si>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</si>
  <si>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</si>
  <si>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</si>
  <si>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</si>
  <si>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</si>
  <si>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</si>
  <si>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</si>
  <si>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</si>
  <si>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</si>
  <si>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</si>
  <si>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</si>
  <si>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</si>
  <si>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</si>
  <si>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</si>
  <si>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</si>
  <si>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</si>
  <si>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</si>
  <si>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</si>
  <si>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</si>
  <si>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</si>
  <si>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</si>
  <si>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</si>
  <si>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</si>
  <si>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</si>
  <si>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</si>
  <si>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</si>
  <si>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</si>
  <si>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</si>
  <si>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</si>
  <si>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</si>
  <si>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</si>
  <si>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</si>
  <si>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</si>
  <si>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</si>
  <si>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</si>
  <si>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</si>
  <si>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</si>
  <si>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</si>
  <si>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</si>
  <si>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</si>
  <si>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</si>
  <si>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</si>
  <si>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</si>
  <si>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</si>
  <si>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</si>
  <si>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</si>
  <si>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</si>
  <si>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</si>
  <si>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</si>
  <si>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</si>
  <si>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</si>
  <si>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</si>
  <si>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</si>
  <si>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</si>
  <si>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</si>
  <si>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</si>
  <si>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</si>
  <si>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</si>
  <si>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</si>
  <si>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</si>
  <si>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</si>
  <si>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</si>
  <si>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</si>
  <si>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</si>
  <si>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</si>
  <si>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</si>
  <si>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</si>
  <si>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</si>
  <si>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</si>
  <si>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</si>
  <si>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</si>
  <si>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</si>
  <si>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</si>
  <si>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</si>
  <si>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</si>
  <si>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</si>
  <si>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</si>
  <si>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</si>
  <si>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</si>
  <si>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</si>
  <si>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</si>
  <si>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</si>
  <si>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</si>
  <si>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</si>
  <si>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</si>
  <si>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</si>
  <si>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</si>
  <si>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</si>
  <si>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</si>
  <si>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</si>
  <si>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</si>
  <si>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</si>
  <si>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</si>
  <si>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</si>
  <si>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</si>
  <si>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</si>
  <si>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</si>
  <si>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</si>
  <si>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</si>
  <si>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</si>
  <si>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</si>
  <si>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</si>
  <si>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</si>
  <si>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</si>
  <si>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</si>
  <si>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</si>
  <si>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</si>
  <si>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</si>
  <si>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</si>
  <si>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</si>
  <si>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</si>
  <si>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</si>
  <si>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</si>
  <si>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</si>
  <si>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</si>
  <si>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</si>
  <si>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</si>
  <si>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</si>
  <si>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</si>
  <si>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</si>
  <si>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</si>
  <si>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</si>
  <si>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</si>
  <si>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</si>
  <si>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</si>
  <si>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</si>
  <si>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</si>
  <si>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</si>
  <si>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</si>
  <si>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</si>
  <si>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</si>
  <si>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</si>
  <si>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</si>
  <si>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</si>
  <si>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</si>
  <si>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</si>
  <si>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</si>
  <si>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</si>
  <si>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</si>
  <si>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</si>
  <si>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</si>
  <si>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</si>
  <si>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</si>
  <si>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</si>
  <si>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</si>
  <si>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</si>
  <si>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</si>
  <si>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</si>
  <si>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</si>
  <si>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</si>
  <si>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</si>
  <si>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</si>
  <si>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</si>
  <si>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</si>
  <si>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</si>
  <si>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</si>
  <si>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</si>
  <si>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</si>
  <si>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</si>
  <si>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</si>
  <si>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</si>
  <si>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</si>
  <si>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</si>
  <si>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</si>
  <si>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</si>
  <si>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</si>
  <si>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</si>
  <si>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</si>
  <si>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</si>
  <si>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</si>
  <si>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</si>
  <si>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</si>
  <si>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</si>
  <si>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</si>
  <si>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</si>
  <si>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</si>
  <si>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</si>
  <si>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</si>
  <si>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</si>
  <si>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</si>
  <si>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</si>
  <si>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</si>
  <si>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</si>
  <si>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</si>
  <si>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</si>
  <si>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</si>
  <si>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</si>
  <si>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</si>
  <si>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</si>
  <si>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</si>
  <si>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</si>
  <si>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</si>
  <si>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</si>
  <si>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</si>
  <si>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</si>
  <si>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</si>
  <si>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</si>
  <si>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</si>
  <si>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</si>
  <si>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</si>
  <si>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</si>
  <si>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</si>
  <si>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</si>
  <si>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</si>
  <si>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</si>
  <si>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</si>
  <si>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</si>
  <si>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</si>
  <si>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</si>
  <si>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</si>
  <si>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</si>
  <si>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</si>
  <si>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</si>
  <si>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</si>
  <si>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</si>
  <si>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</si>
  <si>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</si>
  <si>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</si>
  <si>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</si>
  <si>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</si>
  <si>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</si>
  <si>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</si>
  <si>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</si>
  <si>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</si>
  <si>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</si>
  <si>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</si>
  <si>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</si>
  <si>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</si>
  <si>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</si>
  <si>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</si>
  <si>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</si>
  <si>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</si>
  <si>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</si>
  <si>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</si>
  <si>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</si>
  <si>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</si>
  <si>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</si>
  <si>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</si>
  <si>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</si>
  <si>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</si>
  <si>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</si>
  <si>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</si>
  <si>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</si>
  <si>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</si>
  <si>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</si>
  <si>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</si>
  <si>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</si>
  <si>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</si>
  <si>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</si>
  <si>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</si>
  <si>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</si>
  <si>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</si>
  <si>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</si>
  <si>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</si>
  <si>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</si>
  <si>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</si>
  <si>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</si>
  <si>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</si>
  <si>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</si>
  <si>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</si>
  <si>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</si>
  <si>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</si>
  <si>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</si>
  <si>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</si>
  <si>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</si>
  <si>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</si>
  <si>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</si>
  <si>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</si>
  <si>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</si>
  <si>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</si>
  <si>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</si>
  <si>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</si>
  <si>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</si>
  <si>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</si>
  <si>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</si>
  <si>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</si>
  <si>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</si>
  <si>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</si>
  <si>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</si>
  <si>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</si>
  <si>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</si>
  <si>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</si>
  <si>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</si>
  <si>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</si>
  <si>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</si>
  <si>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</si>
  <si>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</si>
  <si>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</si>
  <si>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</si>
  <si>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</si>
  <si>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</si>
  <si>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</si>
  <si>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</si>
  <si>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</si>
  <si>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</si>
  <si>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</si>
  <si>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</si>
  <si>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</si>
  <si>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</si>
  <si>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</si>
  <si>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</si>
  <si>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</si>
  <si>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</si>
  <si>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</si>
  <si>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</si>
  <si>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</si>
  <si>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</si>
  <si>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</si>
  <si>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</si>
  <si>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</si>
  <si>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</si>
  <si>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</si>
  <si>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</si>
  <si>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</si>
  <si>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</si>
  <si>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</si>
  <si>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</si>
  <si>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</si>
  <si>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</si>
  <si>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</si>
  <si>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</si>
  <si>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</si>
  <si>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</si>
  <si>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</si>
  <si>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</si>
  <si>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</si>
  <si>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</si>
  <si>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</si>
  <si>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</si>
  <si>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</si>
  <si>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</si>
  <si>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</si>
  <si>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</si>
  <si>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</si>
  <si>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</si>
  <si>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</si>
  <si>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</si>
  <si>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</si>
  <si>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</si>
  <si>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</si>
  <si>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</si>
  <si>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</si>
  <si>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</si>
  <si>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</si>
  <si>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</si>
  <si>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</si>
  <si>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</si>
  <si>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</si>
  <si>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</si>
  <si>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</si>
  <si>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</si>
  <si>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</si>
  <si>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</si>
  <si>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</si>
  <si>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</si>
  <si>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</si>
  <si>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</si>
  <si>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</si>
  <si>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</si>
  <si>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</si>
  <si>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</si>
  <si>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</si>
  <si>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</si>
  <si>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</si>
  <si>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</si>
  <si>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</si>
  <si>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</si>
  <si>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</si>
  <si>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</si>
  <si>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</si>
  <si>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</si>
  <si>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</si>
  <si>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</si>
  <si>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</si>
  <si>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</si>
  <si>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</si>
  <si>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</si>
  <si>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</si>
  <si>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</si>
  <si>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</si>
  <si>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</si>
  <si>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</si>
  <si>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</si>
  <si>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</si>
  <si>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</si>
  <si>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</si>
  <si>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</si>
  <si>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</si>
  <si>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</si>
  <si>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</si>
  <si>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</si>
  <si>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</si>
  <si>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</si>
  <si>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</si>
  <si>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</si>
  <si>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</si>
  <si>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</si>
  <si>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</si>
  <si>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</si>
  <si>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</si>
  <si>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</si>
  <si>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</si>
  <si>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</si>
  <si>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</si>
  <si>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</si>
  <si>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</si>
  <si>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</si>
  <si>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</si>
  <si>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</si>
  <si>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</si>
  <si>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</si>
  <si>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</si>
  <si>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</si>
  <si>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</si>
  <si>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</si>
  <si>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</si>
  <si>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</si>
  <si>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</si>
  <si>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</si>
  <si>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</si>
  <si>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</si>
  <si>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</si>
  <si>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</si>
  <si>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</si>
  <si>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</si>
  <si>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</si>
  <si>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</si>
  <si>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</si>
  <si>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</si>
  <si>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</si>
  <si>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</si>
  <si>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</si>
  <si>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</si>
  <si>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</si>
  <si>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</si>
  <si>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</si>
  <si>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</si>
  <si>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</si>
  <si>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</si>
  <si>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</si>
  <si>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</si>
  <si>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</si>
  <si>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</si>
  <si>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</si>
  <si>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</si>
  <si>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</si>
  <si>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</si>
  <si>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</si>
  <si>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</si>
  <si>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</si>
  <si>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</si>
  <si>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</si>
  <si>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</si>
  <si>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</si>
  <si>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</si>
  <si>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</si>
  <si>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</si>
  <si>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</si>
  <si>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</si>
  <si>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</si>
  <si>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</si>
  <si>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</si>
  <si>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</si>
  <si>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</si>
  <si>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</si>
  <si>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</si>
  <si>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</si>
  <si>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</si>
  <si>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</si>
  <si>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</si>
  <si>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</si>
  <si>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</si>
  <si>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</si>
  <si>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</si>
  <si>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</si>
  <si>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</si>
  <si>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</si>
  <si>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</si>
  <si>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</si>
  <si>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</si>
  <si>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</si>
  <si>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</si>
  <si>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</si>
  <si>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</si>
  <si>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</si>
  <si>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</si>
  <si>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</si>
  <si>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</si>
  <si>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</si>
  <si>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</si>
  <si>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</si>
  <si>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</si>
  <si>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</si>
  <si>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</si>
  <si>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</si>
  <si>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</si>
  <si>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</si>
  <si>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</si>
  <si>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</si>
  <si>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</si>
  <si>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</si>
  <si>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</si>
  <si>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</si>
  <si>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</si>
  <si>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</si>
  <si>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</si>
  <si>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</si>
  <si>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</si>
  <si>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</si>
  <si>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</si>
  <si>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</si>
  <si>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</si>
  <si>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</si>
  <si>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</si>
  <si>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</si>
  <si>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</si>
  <si>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</si>
  <si>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</si>
  <si>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</si>
  <si>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</si>
  <si>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</si>
  <si>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</si>
  <si>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</si>
  <si>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</si>
  <si>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</si>
  <si>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</si>
  <si>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</si>
  <si>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</si>
  <si>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</si>
  <si>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</si>
  <si>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</si>
  <si>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</si>
  <si>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</si>
  <si>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</si>
  <si>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</si>
  <si>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</si>
  <si>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</si>
  <si>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</si>
  <si>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</si>
  <si>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</si>
  <si>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</si>
  <si>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</si>
  <si>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</si>
  <si>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</si>
  <si>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</si>
  <si>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</si>
  <si>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</si>
  <si>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</si>
  <si>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</si>
  <si>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</si>
  <si>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</si>
  <si>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</si>
  <si>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</si>
  <si>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</si>
  <si>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</si>
  <si>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</si>
  <si>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</si>
  <si>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</si>
  <si>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</si>
  <si>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</si>
  <si>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</si>
  <si>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</si>
  <si>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</si>
  <si>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</si>
  <si>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</si>
  <si>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</si>
  <si>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</si>
  <si>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</si>
  <si>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</si>
  <si>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</si>
  <si>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</si>
  <si>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</si>
  <si>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</si>
  <si>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</si>
  <si>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</si>
  <si>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</si>
  <si>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</si>
  <si>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</si>
  <si>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</si>
  <si>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</si>
  <si>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</si>
  <si>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</si>
  <si>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</si>
  <si>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</si>
  <si>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</si>
  <si>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</si>
  <si>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</si>
  <si>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</si>
  <si>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</si>
  <si>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</si>
  <si>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</si>
  <si>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</si>
  <si>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</si>
  <si>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</si>
  <si>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</si>
  <si>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</si>
  <si>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</si>
  <si>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</si>
  <si>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</si>
  <si>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</si>
  <si>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</si>
  <si>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</si>
  <si>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</si>
  <si>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</si>
  <si>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</si>
  <si>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</si>
  <si>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</si>
  <si>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</si>
  <si>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</si>
  <si>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</si>
  <si>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</si>
  <si>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</si>
  <si>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</si>
  <si>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</si>
  <si>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</si>
  <si>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</si>
  <si>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</si>
  <si>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</si>
  <si>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</si>
  <si>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</si>
  <si>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</si>
  <si>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</si>
  <si>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</si>
  <si>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</si>
  <si>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</si>
  <si>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</si>
  <si>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</si>
  <si>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</si>
  <si>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</si>
  <si>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</si>
  <si>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</si>
  <si>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</si>
  <si>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</si>
  <si>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</si>
  <si>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</si>
  <si>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</si>
  <si>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</si>
  <si>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</si>
  <si>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</si>
  <si>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</si>
  <si>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</si>
  <si>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</si>
  <si>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</si>
  <si>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</si>
  <si>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</si>
  <si>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</si>
  <si>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</si>
  <si>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</si>
  <si>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</si>
  <si>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</si>
  <si>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</si>
  <si>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</si>
  <si>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</si>
  <si>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</si>
  <si>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</si>
  <si>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</si>
  <si>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</si>
  <si>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</si>
  <si>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</si>
  <si>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</si>
  <si>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</si>
  <si>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</si>
  <si>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</si>
  <si>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</si>
  <si>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</si>
  <si>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</si>
  <si>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</si>
  <si>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</si>
  <si>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</si>
  <si>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</si>
  <si>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</si>
  <si>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</si>
  <si>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</si>
  <si>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</si>
  <si>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</si>
  <si>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</si>
  <si>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</si>
  <si>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</si>
  <si>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</si>
  <si>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</si>
  <si>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</si>
  <si>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</si>
  <si>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</si>
  <si>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</si>
  <si>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</si>
  <si>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</si>
  <si>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</si>
  <si>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</si>
  <si>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</si>
  <si>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</si>
  <si>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</si>
  <si>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</si>
  <si>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</si>
  <si>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</si>
  <si>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</si>
  <si>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</si>
  <si>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</si>
  <si>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</si>
  <si>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</si>
  <si>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</si>
  <si>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</si>
  <si>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</si>
  <si>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</si>
  <si>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</si>
  <si>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</si>
  <si>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</si>
  <si>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</si>
  <si>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</si>
  <si>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</si>
  <si>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</si>
  <si>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</si>
  <si>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</si>
  <si>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</si>
  <si>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</si>
  <si>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</si>
  <si>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</si>
  <si>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</si>
  <si>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</si>
  <si>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</si>
  <si>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</si>
  <si>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</si>
  <si>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</si>
  <si>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</si>
  <si>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</si>
  <si>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</si>
  <si>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</si>
  <si>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</si>
  <si>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</si>
  <si>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</si>
  <si>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</si>
  <si>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</si>
  <si>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</si>
  <si>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</si>
  <si>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</si>
  <si>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</si>
  <si>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</si>
  <si>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</si>
  <si>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</si>
  <si>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</si>
  <si>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</si>
  <si>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</si>
  <si>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</si>
  <si>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</si>
  <si>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</si>
  <si>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</si>
  <si>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</si>
  <si>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</si>
  <si>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</si>
  <si>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</si>
  <si>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</si>
  <si>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</si>
  <si>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</si>
  <si>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</si>
  <si>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</si>
  <si>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</si>
  <si>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</si>
  <si>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</si>
  <si>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</si>
  <si>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</si>
  <si>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</si>
  <si>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</si>
  <si>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</si>
  <si>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</si>
  <si>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</si>
  <si>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</si>
  <si>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</si>
  <si>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</si>
  <si>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</si>
  <si>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</si>
  <si>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</si>
  <si>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</si>
  <si>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</si>
  <si>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</si>
  <si>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</si>
  <si>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</si>
  <si>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</si>
  <si>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</si>
  <si>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</si>
  <si>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</si>
  <si>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</si>
  <si>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</si>
  <si>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</si>
  <si>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</si>
  <si>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</si>
  <si>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</si>
  <si>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</si>
  <si>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</si>
  <si>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</si>
  <si>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</si>
  <si>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</si>
  <si>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</si>
  <si>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</si>
  <si>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</si>
  <si>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</si>
  <si>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</si>
  <si>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</si>
  <si>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</si>
  <si>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</si>
  <si>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</si>
  <si>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</si>
  <si>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</si>
  <si>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</si>
  <si>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</si>
  <si>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</si>
  <si>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</si>
  <si>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</si>
  <si>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</si>
  <si>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</si>
  <si>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</si>
  <si>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</si>
  <si>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</si>
  <si>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</si>
  <si>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</si>
  <si>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</si>
  <si>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</si>
  <si>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</si>
  <si>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</si>
  <si>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</si>
  <si>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</si>
  <si>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</si>
  <si>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</si>
  <si>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</si>
  <si>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</si>
  <si>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</si>
  <si>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</si>
  <si>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</si>
  <si>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</si>
  <si>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</si>
  <si>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</si>
  <si>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</si>
  <si>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</si>
  <si>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</si>
  <si>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</si>
  <si>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</si>
  <si>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</si>
  <si>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</si>
  <si>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</si>
  <si>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</si>
  <si>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</si>
  <si>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</si>
  <si>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</si>
  <si>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</si>
  <si>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</si>
  <si>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</si>
  <si>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</si>
  <si>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</si>
  <si>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</si>
  <si>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</si>
  <si>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</si>
  <si>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</si>
  <si>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</si>
  <si>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</si>
  <si>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</si>
  <si>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</si>
  <si>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</si>
  <si>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</si>
  <si>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</si>
  <si>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</si>
  <si>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</si>
  <si>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</si>
  <si>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</si>
  <si>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</si>
  <si>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</si>
  <si>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</si>
  <si>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</si>
  <si>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</si>
  <si>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</si>
  <si>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</si>
  <si>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</si>
  <si>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</si>
  <si>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</si>
  <si>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</si>
  <si>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</si>
  <si>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</si>
  <si>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</si>
  <si>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</si>
  <si>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</si>
  <si>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</si>
  <si>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</si>
  <si>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</si>
  <si>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</si>
  <si>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</si>
  <si>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</si>
  <si>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</si>
  <si>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</si>
  <si>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</si>
  <si>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</si>
  <si>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</si>
  <si>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</si>
  <si>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</si>
  <si>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</si>
  <si>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</si>
  <si>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</si>
  <si>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</si>
  <si>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</si>
  <si>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</si>
  <si>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</si>
  <si>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</si>
  <si>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</si>
  <si>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</si>
  <si>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</si>
  <si>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</si>
  <si>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</si>
  <si>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</si>
  <si>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</si>
  <si>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</si>
  <si>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</si>
  <si>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</si>
  <si>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</si>
  <si>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</si>
  <si>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</si>
  <si>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</si>
  <si>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</si>
  <si>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</si>
  <si>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</si>
  <si>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</si>
  <si>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</si>
  <si>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</si>
  <si>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</si>
  <si>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</si>
  <si>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</si>
  <si>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</si>
  <si>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</si>
  <si>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</si>
  <si>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</si>
  <si>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</si>
  <si>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</si>
  <si>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</si>
  <si>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</si>
  <si>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</si>
  <si>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</si>
  <si>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</si>
  <si>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</si>
  <si>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</si>
  <si>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</si>
  <si>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</si>
  <si>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</si>
  <si>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</si>
  <si>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</si>
  <si>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</si>
  <si>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</si>
  <si>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</si>
  <si>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</si>
  <si>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</si>
  <si>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</si>
  <si>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</si>
  <si>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</si>
  <si>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</si>
  <si>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</si>
  <si>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</si>
  <si>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</si>
  <si>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</si>
  <si>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</si>
  <si>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</si>
  <si>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</si>
  <si>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</si>
  <si>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</si>
  <si>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</si>
  <si>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</si>
  <si>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</si>
  <si>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</si>
  <si>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</si>
  <si>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</si>
  <si>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</si>
  <si>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</si>
  <si>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</si>
  <si>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</si>
  <si>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</si>
  <si>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</si>
  <si>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</si>
  <si>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</si>
  <si>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</si>
  <si>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</si>
  <si>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</si>
  <si>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</si>
  <si>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</si>
  <si>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</si>
  <si>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</si>
  <si>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</si>
  <si>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</si>
  <si>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</si>
  <si>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</si>
  <si>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</si>
  <si>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</si>
  <si>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</si>
  <si>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</si>
  <si>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</si>
  <si>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</si>
  <si>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</si>
  <si>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</si>
  <si>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</si>
  <si>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</si>
  <si>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</si>
  <si>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</si>
  <si>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</si>
  <si>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</si>
  <si>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</si>
  <si>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</si>
  <si>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</si>
  <si>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</si>
  <si>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</si>
  <si>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</si>
  <si>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</si>
  <si>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</si>
  <si>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</si>
  <si>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</si>
  <si>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</si>
  <si>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</si>
  <si>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</si>
  <si>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</si>
  <si>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</si>
  <si>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</si>
  <si>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</si>
  <si>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</si>
  <si>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</si>
  <si>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</si>
  <si>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</si>
  <si>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</si>
  <si>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</si>
  <si>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</si>
  <si>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</si>
  <si>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</si>
  <si>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</si>
  <si>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</si>
  <si>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</si>
  <si>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</si>
  <si>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</si>
  <si>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</si>
  <si>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</si>
  <si>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</si>
  <si>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</si>
  <si>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</si>
  <si>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</si>
  <si>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</si>
  <si>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</si>
  <si>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</si>
  <si>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</si>
  <si>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</si>
  <si>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</si>
  <si>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</si>
  <si>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</si>
  <si>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</si>
  <si>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</si>
  <si>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</si>
  <si>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</si>
  <si>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</si>
  <si>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</si>
  <si>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</si>
  <si>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</si>
  <si>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</si>
  <si>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</si>
  <si>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</si>
  <si>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</si>
  <si>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</si>
  <si>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</si>
  <si>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</si>
  <si>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</si>
  <si>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</si>
  <si>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</si>
  <si>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</si>
  <si>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</si>
  <si>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</si>
  <si>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</si>
  <si>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</si>
  <si>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</si>
  <si>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</si>
  <si>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</si>
  <si>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</si>
  <si>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</si>
  <si>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</si>
  <si>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</si>
  <si>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</si>
  <si>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</si>
  <si>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</si>
  <si>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</si>
  <si>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</si>
  <si>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</si>
  <si>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</si>
  <si>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</si>
  <si>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</si>
  <si>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</si>
  <si>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</si>
  <si>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</si>
  <si>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</si>
  <si>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</si>
  <si>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</si>
  <si>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</si>
  <si>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</si>
  <si>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</si>
  <si>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</si>
  <si>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</si>
  <si>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</si>
  <si>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</si>
  <si>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</si>
  <si>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</si>
  <si>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</si>
  <si>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</si>
  <si>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</si>
  <si>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</si>
  <si>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</si>
  <si>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</si>
  <si>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</si>
  <si>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</si>
  <si>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</si>
  <si>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</si>
  <si>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</si>
  <si>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</si>
  <si>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</si>
  <si>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</si>
  <si>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</si>
  <si>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</si>
  <si>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</si>
  <si>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</si>
  <si>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</si>
  <si>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</si>
  <si>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</si>
  <si>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</si>
  <si>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</si>
  <si>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</si>
  <si>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</si>
  <si>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</si>
  <si>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</si>
  <si>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</si>
  <si>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</si>
  <si>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</si>
  <si>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</si>
  <si>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</si>
  <si>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</si>
  <si>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</si>
  <si>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</si>
  <si>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</si>
  <si>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</si>
  <si>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</si>
  <si>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</si>
  <si>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</si>
  <si>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</si>
  <si>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</si>
  <si>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</si>
  <si>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</si>
  <si>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</si>
  <si>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</si>
  <si>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</si>
  <si>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</si>
  <si>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</si>
  <si>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</si>
  <si>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</si>
  <si>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</si>
  <si>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</si>
  <si>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</si>
  <si>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</si>
  <si>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</si>
  <si>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</si>
  <si>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</si>
  <si>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</si>
  <si>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</si>
  <si>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</si>
  <si>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</si>
  <si>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</si>
  <si>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</si>
  <si>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</si>
  <si>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</si>
  <si>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</si>
  <si>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</si>
  <si>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</si>
  <si>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</si>
  <si>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</si>
  <si>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</si>
  <si>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</si>
  <si>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</si>
  <si>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</si>
  <si>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</si>
  <si>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</si>
  <si>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</si>
  <si>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</si>
  <si>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</si>
  <si>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</si>
  <si>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</si>
  <si>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</si>
  <si>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</si>
  <si>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</si>
  <si>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</si>
  <si>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</si>
  <si>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</si>
  <si>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</si>
  <si>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</si>
  <si>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</si>
  <si>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</si>
  <si>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</si>
  <si>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</si>
  <si>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</si>
  <si>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</si>
  <si>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</si>
  <si>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</si>
  <si>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</si>
  <si>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</si>
  <si>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</si>
  <si>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</si>
  <si>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</si>
  <si>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</si>
  <si>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</si>
  <si>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</si>
  <si>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</si>
  <si>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</si>
  <si>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</si>
  <si>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</si>
  <si>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</si>
  <si>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</si>
  <si>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</si>
  <si>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</si>
  <si>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</si>
  <si>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</si>
  <si>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</si>
  <si>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</si>
  <si>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</si>
  <si>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</si>
  <si>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</si>
  <si>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</si>
  <si>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</si>
  <si>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</si>
  <si>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</si>
  <si>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</si>
  <si>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</si>
  <si>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</si>
  <si>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</si>
  <si>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</si>
  <si>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</si>
  <si>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</si>
  <si>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</si>
  <si>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</si>
  <si>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</si>
  <si>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</si>
  <si>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</si>
  <si>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</si>
  <si>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</si>
  <si>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</si>
  <si>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</si>
  <si>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</si>
  <si>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</si>
  <si>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</si>
  <si>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</si>
  <si>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</si>
  <si>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</si>
  <si>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</si>
  <si>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</si>
  <si>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</si>
  <si>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</si>
  <si>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</si>
  <si>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</si>
  <si>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</si>
  <si>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</si>
  <si>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</si>
  <si>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</si>
  <si>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</si>
  <si>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</si>
  <si>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</si>
  <si>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</si>
  <si>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</si>
  <si>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</si>
  <si>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</si>
  <si>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</si>
  <si>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</si>
  <si>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</si>
  <si>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</si>
  <si>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</si>
  <si>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</si>
  <si>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</si>
  <si>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</si>
  <si>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</si>
  <si>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</si>
  <si>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</si>
  <si>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</si>
  <si>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</si>
  <si>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</si>
  <si>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</si>
  <si>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</si>
  <si>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</si>
  <si>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</si>
  <si>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</si>
  <si>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</si>
  <si>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</si>
  <si>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</si>
  <si>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</si>
  <si>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</si>
  <si>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</si>
  <si>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</si>
  <si>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</si>
  <si>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</si>
  <si>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</si>
  <si>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</si>
  <si>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</si>
  <si>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</si>
  <si>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</si>
  <si>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</si>
  <si>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</si>
  <si>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</si>
  <si>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</si>
  <si>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</si>
  <si>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</si>
  <si>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</si>
  <si>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</si>
  <si>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</si>
  <si>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</si>
  <si>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</si>
  <si>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</si>
  <si>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</si>
  <si>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</si>
  <si>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</si>
  <si>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</si>
  <si>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</si>
  <si>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</si>
  <si>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</si>
  <si>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</si>
  <si>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</si>
  <si>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</si>
  <si>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</si>
  <si>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</si>
  <si>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</si>
  <si>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</si>
  <si>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</si>
  <si>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</si>
  <si>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</si>
  <si>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</si>
  <si>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</si>
  <si>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</si>
  <si>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</si>
  <si>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</si>
  <si>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</si>
  <si>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</si>
  <si>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</si>
  <si>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</si>
  <si>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</si>
  <si>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</si>
  <si>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</si>
  <si>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</si>
  <si>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</si>
  <si>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</si>
  <si>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</si>
  <si>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</si>
  <si>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</si>
  <si>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</si>
  <si>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</si>
  <si>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</si>
  <si>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</si>
  <si>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</si>
  <si>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</si>
  <si>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</si>
  <si>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</si>
  <si>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</si>
  <si>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</si>
  <si>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</si>
  <si>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</si>
  <si>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</si>
  <si>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</si>
  <si>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</si>
  <si>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</si>
  <si>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</si>
  <si>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</si>
  <si>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</si>
  <si>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</si>
  <si>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</si>
  <si>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</si>
  <si>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</si>
  <si>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</si>
  <si>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</si>
  <si>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</si>
  <si>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</si>
  <si>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</si>
  <si>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</si>
  <si>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</si>
  <si>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</si>
  <si>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</si>
  <si>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</si>
  <si>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</si>
  <si>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</si>
  <si>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</si>
  <si>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</si>
  <si>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</si>
  <si>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</si>
  <si>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</si>
  <si>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</si>
  <si>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</si>
  <si>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</si>
  <si>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</si>
  <si>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</si>
  <si>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</si>
  <si>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</si>
  <si>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</si>
  <si>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</si>
  <si>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</si>
  <si>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</si>
  <si>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</si>
  <si>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</si>
  <si>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</si>
  <si>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</si>
  <si>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</si>
  <si>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</si>
  <si>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</si>
  <si>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</si>
  <si>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</si>
  <si>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</si>
  <si>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</si>
  <si>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</si>
  <si>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</si>
  <si>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</si>
  <si>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</si>
  <si>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</si>
  <si>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</si>
  <si>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</si>
  <si>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</si>
  <si>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</si>
  <si>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</si>
  <si>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</si>
  <si>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</si>
  <si>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</si>
  <si>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</si>
  <si>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</si>
  <si>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</si>
  <si>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</si>
  <si>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</si>
  <si>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</si>
  <si>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</si>
  <si>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</si>
  <si>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</si>
  <si>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</si>
  <si>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</si>
  <si>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</si>
  <si>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</si>
  <si>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</si>
  <si>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</si>
  <si>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</si>
  <si>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</si>
  <si>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</si>
  <si>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</si>
  <si>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</si>
  <si>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</si>
  <si>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</si>
  <si>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</si>
  <si>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</si>
  <si>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</si>
  <si>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</si>
  <si>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</si>
  <si>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</si>
  <si>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</si>
  <si>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</si>
  <si>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</si>
  <si>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</si>
  <si>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</si>
  <si>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</si>
  <si>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</si>
  <si>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</si>
  <si>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</si>
  <si>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</si>
  <si>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</si>
  <si>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</si>
  <si>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</si>
  <si>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</si>
  <si>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</si>
  <si>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</si>
  <si>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</si>
  <si>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</si>
  <si>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</si>
  <si>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</si>
  <si>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</si>
  <si>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</si>
  <si>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</si>
  <si>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</si>
  <si>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</si>
  <si>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</si>
  <si>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</si>
  <si>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</si>
  <si>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</si>
  <si>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</si>
  <si>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</si>
  <si>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</si>
  <si>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</si>
  <si>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</si>
  <si>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</si>
  <si>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</si>
  <si>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</si>
  <si>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</si>
  <si>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</si>
  <si>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</si>
  <si>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</si>
  <si>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</si>
  <si>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</si>
  <si>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</si>
  <si>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</si>
  <si>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</si>
  <si>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</si>
  <si>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</si>
  <si>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</si>
  <si>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</si>
  <si>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</si>
  <si>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</si>
  <si>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</si>
  <si>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</si>
  <si>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</si>
  <si>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</si>
  <si>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</si>
  <si>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</si>
  <si>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</si>
  <si>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</si>
  <si>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</si>
  <si>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</si>
  <si>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</si>
  <si>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</si>
  <si>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</si>
  <si>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</si>
  <si>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</si>
  <si>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</si>
  <si>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</si>
  <si>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</si>
  <si>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</si>
  <si>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</si>
  <si>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</si>
  <si>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</si>
  <si>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</si>
  <si>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</si>
  <si>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</si>
  <si>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</si>
  <si>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</si>
  <si>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</si>
  <si>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</si>
  <si>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</si>
  <si>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</si>
  <si>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</si>
  <si>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</si>
  <si>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</si>
  <si>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</si>
  <si>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</si>
  <si>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</si>
  <si>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</si>
  <si>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</si>
  <si>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</si>
  <si>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</si>
  <si>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</si>
  <si>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</si>
  <si>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</si>
  <si>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</si>
  <si>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</si>
  <si>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</si>
  <si>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</si>
  <si>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</si>
  <si>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</si>
  <si>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</si>
  <si>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</si>
  <si>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</si>
  <si>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</si>
  <si>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</si>
  <si>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</si>
  <si>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</si>
  <si>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</si>
  <si>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</si>
  <si>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</si>
  <si>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</si>
  <si>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</si>
  <si>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</si>
  <si>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</si>
  <si>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</si>
  <si>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</si>
  <si>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</si>
  <si>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</si>
  <si>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</si>
  <si>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</si>
  <si>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</si>
  <si>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</si>
  <si>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</si>
  <si>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</si>
  <si>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</si>
  <si>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</si>
  <si>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</si>
  <si>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</si>
  <si>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</si>
  <si>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</si>
  <si>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</si>
  <si>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</si>
  <si>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</si>
  <si>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</si>
  <si>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</si>
  <si>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</si>
  <si>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</si>
  <si>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</si>
  <si>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</si>
  <si>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</si>
  <si>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</si>
  <si>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</si>
  <si>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</si>
  <si>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</si>
  <si>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</si>
  <si>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</si>
  <si>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</si>
  <si>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</si>
  <si>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</si>
  <si>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</si>
  <si>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</si>
  <si>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</si>
  <si>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</si>
  <si>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</si>
  <si>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</si>
  <si>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</si>
  <si>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</si>
  <si>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</si>
  <si>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</si>
  <si>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</si>
  <si>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</si>
  <si>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</si>
  <si>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</si>
  <si>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</si>
  <si>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</si>
  <si>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</si>
  <si>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</si>
  <si>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</si>
  <si>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</si>
  <si>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</si>
  <si>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</si>
  <si>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</si>
  <si>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</si>
  <si>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</si>
  <si>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</si>
  <si>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</si>
  <si>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</si>
  <si>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</si>
  <si>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</si>
  <si>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</si>
  <si>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</si>
  <si>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</si>
  <si>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</si>
  <si>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</si>
  <si>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</si>
  <si>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</si>
  <si>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</si>
  <si>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</si>
  <si>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</si>
  <si>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</si>
  <si>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</si>
  <si>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</si>
  <si>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</si>
  <si>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</si>
  <si>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</si>
  <si>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</si>
  <si>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</si>
  <si>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</si>
  <si>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</si>
  <si>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</si>
  <si>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</si>
  <si>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</si>
  <si>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</si>
  <si>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</si>
  <si>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</si>
  <si>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</si>
  <si>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</si>
  <si>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</si>
  <si>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</si>
  <si>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</si>
  <si>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</si>
  <si>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</si>
  <si>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</si>
  <si>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</si>
  <si>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</si>
  <si>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</si>
  <si>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</si>
  <si>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</si>
  <si>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</si>
  <si>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</si>
  <si>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</si>
  <si>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</si>
  <si>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</si>
  <si>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</si>
  <si>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</si>
  <si>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</si>
  <si>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</si>
  <si>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</si>
  <si>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</si>
  <si>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</si>
  <si>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</si>
  <si>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</si>
  <si>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</si>
  <si>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</si>
  <si>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</si>
  <si>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</si>
  <si>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</si>
  <si>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</si>
  <si>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</si>
  <si>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</si>
  <si>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</si>
  <si>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</si>
  <si>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</si>
  <si>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</si>
  <si>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</si>
  <si>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</si>
  <si>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</si>
  <si>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</si>
  <si>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</si>
  <si>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</si>
  <si>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</si>
  <si>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</si>
  <si>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</si>
  <si>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</si>
  <si>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</si>
  <si>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</si>
  <si>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</si>
  <si>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</si>
  <si>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</si>
  <si>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</si>
  <si>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</si>
  <si>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</si>
  <si>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</si>
  <si>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</si>
  <si>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</si>
  <si>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</si>
  <si>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</si>
  <si>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</si>
  <si>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</si>
  <si>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</si>
  <si>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</si>
  <si>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</si>
  <si>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</si>
  <si>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</si>
  <si>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</si>
  <si>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</si>
  <si>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</si>
  <si>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</si>
  <si>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</si>
  <si>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</si>
  <si>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</si>
  <si>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</si>
  <si>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</si>
  <si>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</si>
  <si>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</si>
  <si>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</si>
  <si>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</si>
  <si>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</si>
  <si>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</si>
  <si>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</si>
  <si>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</si>
  <si>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</si>
  <si>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</si>
  <si>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</si>
  <si>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</si>
  <si>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</si>
  <si>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</si>
  <si>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</si>
  <si>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</si>
  <si>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</si>
  <si>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</si>
  <si>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</si>
  <si>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</si>
  <si>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</si>
  <si>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</si>
  <si>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</si>
  <si>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</si>
  <si>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</si>
  <si>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</si>
  <si>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</si>
  <si>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</si>
  <si>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</si>
  <si>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</si>
  <si>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</si>
  <si>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</si>
  <si>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</si>
  <si>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</si>
  <si>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</si>
  <si>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</si>
  <si>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</si>
  <si>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</si>
  <si>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</si>
  <si>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</si>
  <si>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</si>
  <si>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</si>
  <si>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</si>
  <si>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</si>
  <si>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</si>
  <si>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</si>
  <si>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</si>
  <si>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</si>
  <si>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</si>
  <si>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</si>
  <si>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</si>
  <si>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</si>
  <si>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</si>
  <si>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</si>
  <si>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</si>
  <si>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</si>
  <si>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</si>
  <si>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</si>
  <si>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</si>
  <si>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</si>
  <si>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</si>
  <si>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</si>
  <si>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</si>
  <si>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</si>
  <si>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</si>
  <si>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</si>
  <si>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</si>
  <si>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</si>
  <si>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</si>
  <si>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</si>
  <si>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</si>
  <si>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</si>
  <si>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</si>
  <si>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</si>
  <si>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</si>
  <si>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</si>
  <si>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</si>
  <si>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</si>
  <si>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</si>
  <si>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</si>
  <si>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</si>
  <si>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</si>
  <si>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</si>
  <si>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</si>
  <si>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</si>
  <si>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</si>
  <si>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</si>
  <si>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</si>
  <si>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</si>
  <si>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</si>
  <si>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</si>
  <si>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</si>
  <si>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</si>
  <si>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</si>
  <si>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</si>
  <si>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</si>
  <si>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</si>
  <si>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</si>
  <si>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</si>
  <si>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</si>
  <si>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</si>
  <si>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</si>
  <si>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</si>
  <si>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</si>
  <si>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</si>
  <si>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</si>
  <si>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</si>
  <si>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</si>
  <si>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</si>
  <si>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</si>
  <si>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</si>
  <si>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</si>
  <si>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</si>
  <si>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</si>
  <si>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</si>
  <si>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</si>
  <si>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</si>
  <si>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</si>
  <si>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</si>
  <si>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</si>
  <si>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</si>
  <si>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</si>
  <si>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</si>
  <si>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</si>
  <si>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</si>
  <si>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</si>
  <si>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</si>
  <si>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</si>
  <si>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</si>
  <si>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</si>
  <si>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</si>
  <si>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</si>
  <si>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</si>
  <si>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</si>
  <si>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</si>
  <si>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</si>
  <si>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</si>
  <si>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</si>
  <si>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</si>
  <si>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</si>
  <si>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</si>
  <si>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</si>
  <si>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</si>
  <si>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</si>
  <si>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</si>
  <si>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</si>
  <si>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</si>
  <si>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</si>
  <si>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</si>
  <si>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</si>
  <si>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</si>
  <si>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</si>
  <si>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</si>
  <si>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</si>
  <si>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</si>
  <si>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</si>
  <si>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</si>
  <si>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</si>
  <si>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</si>
  <si>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</si>
  <si>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</si>
  <si>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</si>
  <si>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</si>
  <si>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</si>
  <si>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</si>
  <si>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</si>
  <si>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</si>
  <si>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</si>
  <si>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</si>
  <si>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</si>
  <si>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</si>
  <si>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</si>
  <si>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</si>
  <si>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</si>
  <si>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</si>
  <si>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</si>
  <si>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</si>
  <si>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</si>
  <si>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</si>
  <si>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</si>
  <si>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</si>
  <si>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</si>
  <si>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</si>
  <si>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</si>
  <si>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</si>
  <si>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</si>
  <si>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</si>
  <si>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</si>
  <si>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</si>
  <si>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</si>
  <si>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</si>
  <si>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</si>
  <si>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</si>
  <si>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</si>
  <si>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</si>
  <si>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</si>
  <si>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</si>
  <si>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</si>
  <si>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</si>
  <si>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</si>
  <si>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</si>
  <si>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</si>
  <si>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</si>
  <si>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</si>
  <si>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</si>
  <si>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</si>
  <si>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</si>
  <si>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</si>
  <si>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</si>
  <si>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</si>
  <si>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</si>
  <si>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</si>
  <si>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</si>
  <si>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</si>
  <si>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</si>
  <si>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</si>
  <si>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</si>
  <si>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</si>
  <si>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</si>
  <si>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</si>
  <si>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</si>
  <si>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</si>
  <si>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</si>
  <si>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</si>
  <si>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</si>
  <si>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</si>
  <si>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</si>
  <si>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</si>
  <si>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</si>
  <si>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</si>
  <si>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</si>
  <si>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</si>
  <si>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</si>
  <si>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</si>
  <si>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</si>
  <si>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</si>
  <si>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</si>
  <si>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</si>
  <si>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</si>
  <si>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</si>
  <si>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</si>
  <si>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</si>
  <si>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</si>
  <si>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</si>
  <si>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</si>
  <si>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</si>
  <si>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</si>
  <si>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</si>
  <si>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</si>
  <si>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</si>
  <si>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</si>
  <si>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</si>
  <si>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</si>
  <si>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</si>
  <si>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</si>
  <si>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</si>
  <si>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</si>
  <si>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</si>
  <si>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</si>
  <si>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</si>
  <si>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</si>
  <si>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</si>
  <si>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</si>
  <si>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</si>
  <si>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</si>
  <si>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</si>
  <si>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</si>
  <si>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</si>
  <si>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</si>
  <si>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</si>
  <si>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</si>
  <si>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</si>
  <si>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</si>
  <si>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</si>
  <si>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</si>
  <si>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</si>
  <si>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</si>
  <si>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</si>
  <si>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</si>
  <si>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</si>
  <si>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</si>
  <si>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</si>
  <si>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</si>
  <si>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</si>
  <si>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</si>
  <si>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</si>
  <si>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</si>
  <si>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</si>
  <si>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</si>
  <si>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</si>
  <si>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</si>
  <si>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</si>
  <si>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</si>
  <si>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</si>
  <si>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</si>
  <si>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</si>
  <si>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</si>
  <si>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</si>
  <si>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</si>
  <si>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</si>
  <si>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</si>
  <si>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</si>
  <si>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</si>
  <si>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</si>
  <si>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</si>
  <si>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</si>
  <si>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</si>
  <si>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</si>
  <si>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</si>
  <si>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</si>
  <si>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</si>
  <si>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</si>
  <si>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</si>
  <si>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</si>
  <si>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</si>
  <si>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</si>
  <si>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</si>
  <si>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</si>
  <si>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</si>
  <si>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</si>
  <si>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</si>
  <si>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</si>
  <si>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</si>
  <si>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</si>
  <si>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</si>
  <si>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</si>
  <si>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</si>
  <si>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</si>
  <si>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</si>
  <si>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</si>
  <si>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</si>
  <si>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</si>
  <si>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</si>
  <si>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</si>
  <si>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</si>
  <si>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</si>
  <si>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</si>
  <si>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</si>
  <si>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</si>
  <si>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</si>
  <si>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</si>
  <si>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</si>
  <si>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</si>
  <si>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</si>
  <si>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</si>
  <si>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</si>
  <si>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</si>
  <si>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</si>
  <si>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</si>
  <si>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</si>
  <si>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</si>
  <si>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</si>
  <si>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</si>
  <si>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</si>
  <si>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</si>
  <si>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</si>
  <si>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</si>
  <si>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</si>
  <si>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</si>
  <si>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</si>
  <si>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</si>
  <si>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</si>
  <si>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</si>
  <si>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</si>
  <si>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</si>
  <si>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</si>
  <si>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</si>
  <si>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</si>
  <si>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</si>
  <si>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</si>
  <si>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</si>
  <si>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</si>
  <si>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</si>
  <si>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</si>
  <si>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</si>
  <si>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</si>
  <si>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</si>
  <si>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</si>
  <si>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</si>
  <si>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</si>
  <si>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</si>
  <si>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</si>
  <si>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</si>
  <si>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</si>
  <si>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</si>
  <si>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</si>
  <si>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</si>
  <si>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</si>
  <si>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</si>
  <si>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</si>
  <si>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</si>
  <si>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</si>
  <si>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</si>
  <si>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</si>
  <si>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</si>
  <si>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</si>
  <si>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</si>
  <si>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</si>
  <si>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</si>
  <si>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</si>
  <si>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</si>
  <si>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</si>
  <si>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</si>
  <si>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</si>
  <si>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</si>
  <si>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</si>
  <si>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</si>
  <si>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</si>
  <si>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</si>
  <si>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</si>
  <si>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</si>
  <si>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</si>
  <si>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</si>
  <si>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</si>
  <si>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</si>
  <si>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</si>
  <si>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</si>
  <si>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</si>
  <si>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</si>
  <si>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</si>
  <si>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</si>
  <si>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</si>
  <si>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</si>
  <si>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</si>
  <si>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</si>
  <si>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</si>
  <si>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</si>
  <si>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</si>
  <si>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</si>
  <si>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</si>
  <si>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</si>
  <si>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</si>
  <si>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</si>
  <si>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</si>
  <si>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</si>
  <si>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</si>
  <si>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</si>
  <si>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</si>
  <si>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</si>
  <si>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</si>
  <si>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</si>
  <si>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</si>
  <si>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</si>
  <si>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</si>
  <si>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</si>
  <si>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</si>
  <si>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</si>
  <si>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</si>
  <si>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</si>
  <si>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</si>
  <si>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</si>
  <si>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</si>
  <si>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</si>
  <si>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</si>
  <si>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</si>
  <si>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</si>
  <si>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</si>
  <si>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</si>
  <si>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</si>
  <si>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</si>
  <si>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</si>
  <si>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</si>
  <si>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</si>
  <si>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</si>
  <si>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</si>
  <si>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</si>
  <si>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</si>
  <si>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</si>
  <si>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</si>
  <si>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</si>
  <si>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</si>
  <si>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</si>
  <si>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</si>
  <si>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</si>
  <si>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</si>
  <si>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</si>
  <si>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</si>
  <si>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</si>
  <si>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</si>
  <si>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</si>
  <si>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</si>
  <si>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</si>
  <si>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</si>
  <si>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</si>
  <si>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</si>
  <si>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</si>
  <si>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</si>
  <si>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</si>
  <si>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</si>
  <si>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</si>
  <si>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</si>
  <si>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</si>
  <si>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</si>
  <si>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</si>
  <si>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</si>
  <si>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</si>
  <si>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</si>
  <si>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</si>
  <si>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</si>
  <si>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</si>
  <si>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</si>
  <si>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</si>
  <si>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</si>
  <si>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</si>
  <si>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</si>
  <si>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</si>
  <si>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</si>
  <si>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</si>
  <si>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</si>
  <si>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</si>
  <si>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</si>
  <si>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</si>
  <si>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</si>
  <si>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</si>
  <si>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</si>
  <si>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</si>
  <si>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</si>
  <si>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</si>
  <si>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</si>
  <si>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</si>
  <si>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</si>
  <si>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</si>
  <si>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</si>
  <si>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</si>
  <si>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</si>
  <si>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</si>
  <si>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</si>
  <si>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</si>
  <si>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</si>
  <si>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</si>
  <si>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</si>
  <si>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</si>
  <si>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</si>
  <si>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</si>
  <si>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</si>
  <si>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</si>
  <si>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</si>
  <si>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</si>
  <si>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</si>
  <si>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</si>
  <si>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</si>
  <si>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</si>
  <si>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</si>
  <si>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</si>
  <si>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</si>
  <si>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</si>
  <si>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</si>
  <si>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</si>
  <si>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</si>
  <si>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</si>
  <si>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</si>
  <si>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</si>
  <si>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</si>
  <si>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</si>
  <si>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</si>
  <si>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</si>
  <si>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</si>
  <si>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</si>
  <si>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</si>
  <si>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</si>
  <si>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</si>
  <si>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</si>
  <si>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</si>
  <si>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</si>
  <si>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</si>
  <si>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</si>
  <si>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</si>
  <si>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</si>
  <si>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</si>
  <si>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</si>
  <si>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</si>
  <si>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</si>
  <si>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</si>
  <si>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</si>
  <si>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</si>
  <si>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</si>
  <si>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</si>
  <si>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</si>
  <si>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</si>
  <si>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</si>
  <si>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</si>
  <si>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</si>
  <si>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</si>
  <si>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</si>
  <si>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</si>
  <si>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</si>
  <si>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</si>
  <si>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</si>
  <si>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</si>
  <si>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</si>
  <si>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</si>
  <si>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</si>
  <si>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</si>
  <si>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</si>
  <si>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</si>
  <si>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</si>
  <si>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</si>
  <si>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</si>
  <si>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</si>
  <si>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</si>
  <si>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</si>
  <si>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</si>
  <si>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</si>
  <si>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</si>
  <si>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</si>
  <si>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</si>
  <si>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</si>
  <si>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</si>
  <si>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</si>
  <si>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</si>
  <si>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</si>
  <si>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</si>
  <si>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</si>
  <si>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</si>
  <si>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</si>
  <si>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</si>
  <si>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</si>
  <si>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</si>
  <si>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</si>
  <si>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</si>
  <si>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</si>
  <si>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</si>
  <si>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</si>
  <si>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</si>
  <si>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</si>
  <si>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</si>
  <si>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</si>
  <si>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</si>
  <si>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</si>
  <si>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</si>
  <si>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</si>
  <si>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</si>
  <si>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</si>
  <si>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</si>
  <si>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</si>
  <si>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</si>
  <si>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</si>
  <si>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</si>
  <si>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</si>
  <si>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</si>
  <si>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</si>
  <si>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</si>
  <si>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</si>
  <si>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</si>
  <si>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</si>
  <si>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</si>
  <si>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</si>
  <si>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</si>
  <si>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</si>
  <si>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</si>
  <si>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</si>
  <si>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</si>
  <si>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</si>
  <si>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</si>
  <si>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</si>
  <si>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</si>
  <si>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</si>
  <si>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</si>
  <si>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</si>
  <si>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</si>
  <si>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</si>
  <si>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</si>
  <si>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</si>
  <si>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</si>
  <si>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</si>
  <si>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</si>
  <si>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</si>
  <si>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</si>
  <si>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</si>
  <si>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</si>
  <si>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</si>
  <si>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</si>
  <si>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</si>
  <si>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</si>
  <si>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</si>
  <si>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</si>
  <si>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</si>
  <si>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</si>
  <si>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</si>
  <si>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</si>
  <si>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</si>
  <si>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</si>
  <si>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</si>
  <si>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</si>
  <si>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</si>
  <si>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</si>
  <si>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</si>
  <si>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</si>
  <si>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</si>
  <si>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</si>
  <si>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</si>
  <si>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</si>
  <si>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</si>
  <si>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</si>
  <si>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</si>
  <si>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</si>
  <si>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</si>
  <si>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</si>
  <si>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</si>
  <si>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</si>
  <si>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</si>
  <si>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</si>
  <si>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</si>
  <si>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</si>
  <si>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</si>
  <si>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</si>
  <si>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</si>
  <si>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</si>
  <si>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</si>
  <si>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</si>
  <si>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</si>
  <si>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</si>
  <si>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</si>
  <si>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</si>
  <si>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</si>
  <si>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</si>
  <si>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</si>
  <si>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</si>
  <si>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</si>
  <si>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</si>
  <si>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</si>
  <si>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</si>
  <si>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</si>
  <si>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</si>
  <si>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</si>
  <si>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</si>
  <si>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</si>
  <si>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</si>
  <si>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</si>
  <si>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</si>
  <si>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</si>
  <si>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</si>
  <si>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</si>
  <si>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</si>
  <si>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</si>
  <si>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</si>
  <si>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</si>
  <si>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</si>
  <si>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</si>
  <si>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</si>
  <si>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</si>
  <si>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</si>
  <si>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</si>
  <si>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</si>
  <si>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</si>
  <si>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</si>
  <si>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</si>
  <si>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</si>
  <si>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</si>
  <si>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</si>
  <si>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</si>
  <si>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</si>
  <si>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</si>
  <si>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</si>
  <si>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</si>
  <si>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</si>
  <si>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</si>
  <si>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</si>
  <si>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</si>
  <si>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</si>
  <si>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</si>
  <si>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</si>
  <si>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</si>
  <si>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</si>
  <si>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</si>
  <si>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</si>
  <si>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</si>
  <si>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</si>
  <si>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</si>
  <si>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</si>
  <si>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</si>
  <si>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</si>
  <si>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</si>
  <si>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</si>
  <si>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</si>
  <si>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</si>
  <si>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</si>
  <si>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</si>
  <si>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</si>
  <si>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</si>
  <si>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</si>
  <si>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</si>
  <si>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</si>
  <si>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</si>
  <si>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</si>
  <si>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</si>
  <si>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</si>
  <si>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</si>
  <si>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</si>
  <si>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</si>
  <si>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</si>
  <si>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</si>
  <si>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</si>
  <si>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</si>
  <si>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</si>
  <si>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</si>
  <si>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</si>
  <si>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</si>
  <si>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</si>
  <si>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</si>
  <si>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</si>
  <si>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</si>
  <si>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</si>
  <si>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</si>
  <si>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</si>
  <si>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</si>
  <si>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</si>
  <si>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</si>
  <si>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</si>
  <si>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</si>
  <si>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</si>
  <si>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</si>
  <si>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</si>
  <si>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</si>
  <si>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</si>
  <si>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</si>
  <si>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</si>
  <si>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</si>
  <si>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</si>
  <si>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</si>
  <si>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</si>
  <si>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</si>
  <si>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</si>
  <si>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</si>
  <si>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</si>
  <si>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</si>
  <si>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</si>
  <si>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</si>
  <si>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</si>
  <si>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</si>
  <si>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</si>
  <si>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</si>
  <si>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</si>
  <si>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</si>
  <si>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</si>
  <si>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</si>
  <si>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</si>
  <si>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</si>
  <si>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</si>
  <si>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</si>
  <si>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</si>
  <si>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</si>
  <si>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</si>
  <si>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</si>
  <si>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</si>
  <si>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</si>
  <si>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</si>
  <si>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</si>
  <si>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</si>
  <si>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</si>
  <si>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</si>
  <si>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</si>
  <si>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</si>
  <si>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</si>
  <si>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</si>
  <si>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</si>
  <si>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</si>
  <si>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</si>
  <si>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</si>
  <si>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</si>
  <si>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</si>
  <si>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</si>
  <si>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</si>
  <si>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</si>
  <si>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</si>
  <si>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</si>
  <si>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</si>
  <si>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</si>
  <si>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</si>
  <si>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</si>
  <si>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</si>
  <si>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</si>
  <si>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</si>
  <si>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</si>
  <si>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</si>
  <si>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</si>
  <si>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</si>
  <si>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</si>
  <si>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</si>
  <si>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</si>
  <si>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</si>
  <si>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</si>
  <si>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</si>
  <si>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</si>
  <si>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</si>
  <si>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</si>
  <si>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</si>
  <si>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</si>
  <si>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</si>
  <si>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</si>
  <si>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</si>
  <si>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</si>
  <si>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</si>
  <si>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</si>
  <si>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</si>
  <si>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</si>
  <si>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</si>
  <si>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</si>
  <si>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</si>
  <si>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</si>
  <si>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</si>
  <si>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</si>
  <si>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</si>
  <si>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</si>
  <si>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</si>
  <si>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</si>
  <si>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</si>
  <si>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</si>
  <si>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</si>
  <si>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</si>
  <si>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</si>
  <si>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</si>
  <si>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</si>
  <si>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</si>
  <si>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</si>
  <si>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</si>
  <si>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</si>
  <si>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</si>
  <si>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</si>
  <si>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</si>
  <si>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</si>
  <si>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</si>
  <si>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</si>
  <si>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</si>
  <si>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</si>
  <si>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</si>
  <si>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</si>
  <si>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</si>
  <si>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</si>
  <si>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</si>
  <si>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</si>
  <si>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</si>
  <si>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</si>
  <si>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</si>
  <si>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</si>
  <si>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</si>
  <si>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</si>
  <si>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</si>
  <si>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</si>
  <si>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</si>
  <si>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</si>
  <si>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</si>
  <si>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</si>
  <si>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</si>
  <si>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</si>
  <si>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</si>
  <si>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</si>
  <si>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</si>
  <si>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</si>
  <si>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</si>
  <si>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</si>
  <si>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</si>
  <si>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</si>
  <si>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</si>
  <si>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</si>
  <si>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</si>
  <si>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</si>
  <si>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</si>
  <si>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</si>
  <si>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</si>
  <si>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</si>
  <si>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</si>
  <si>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</si>
  <si>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</si>
  <si>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</si>
  <si>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</si>
  <si>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</si>
  <si>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</si>
  <si>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</si>
  <si>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</si>
  <si>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</si>
  <si>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</si>
  <si>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</si>
  <si>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</si>
  <si>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</si>
  <si>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</si>
  <si>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</si>
  <si>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</si>
  <si>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</si>
  <si>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</si>
  <si>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</si>
  <si>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</si>
  <si>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</si>
  <si>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</si>
  <si>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</si>
  <si>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</si>
  <si>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</si>
  <si>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</si>
  <si>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</si>
  <si>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</si>
  <si>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</si>
  <si>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</si>
  <si>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</si>
  <si>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</si>
  <si>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</si>
  <si>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</si>
  <si>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</si>
  <si>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</si>
  <si>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</si>
  <si>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</si>
  <si>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</si>
  <si>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</si>
  <si>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</si>
  <si>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</si>
  <si>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</si>
  <si>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</si>
  <si>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</si>
  <si>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</si>
  <si>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</si>
  <si>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</si>
  <si>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</si>
  <si>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</si>
  <si>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</si>
  <si>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</si>
  <si>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</si>
  <si>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</si>
  <si>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</si>
  <si>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</si>
  <si>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</si>
  <si>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</si>
  <si>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</si>
  <si>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</si>
  <si>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</si>
  <si>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</si>
  <si>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</si>
  <si>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</si>
  <si>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</si>
  <si>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</si>
  <si>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</si>
  <si>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</si>
  <si>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</si>
  <si>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</si>
  <si>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</si>
  <si>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</si>
  <si>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</si>
  <si>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</si>
  <si>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</si>
  <si>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</si>
  <si>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</si>
  <si>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</si>
  <si>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</si>
  <si>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</si>
  <si>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</si>
  <si>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</si>
  <si>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</si>
  <si>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</si>
  <si>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</si>
  <si>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</si>
  <si>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</si>
  <si>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</si>
  <si>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</si>
  <si>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</si>
  <si>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</si>
  <si>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</si>
  <si>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</si>
  <si>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</si>
  <si>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</si>
  <si>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</si>
  <si>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</si>
  <si>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</si>
  <si>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</si>
  <si>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</si>
  <si>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</si>
  <si>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</si>
  <si>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</si>
  <si>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</si>
  <si>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</si>
  <si>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</si>
  <si>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</si>
  <si>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</si>
  <si>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</si>
  <si>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</si>
  <si>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</si>
  <si>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</si>
  <si>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</si>
  <si>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</si>
  <si>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</si>
  <si>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</si>
  <si>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</si>
  <si>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</si>
  <si>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</si>
  <si>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</si>
  <si>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</si>
  <si>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</si>
  <si>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</si>
  <si>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</si>
  <si>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</si>
  <si>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</si>
  <si>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</si>
  <si>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</si>
  <si>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</si>
  <si>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</si>
  <si>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</si>
  <si>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</si>
  <si>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</si>
  <si>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</si>
  <si>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</si>
  <si>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</si>
  <si>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</si>
  <si>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</si>
  <si>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</si>
  <si>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</si>
  <si>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</si>
  <si>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</si>
  <si>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</si>
  <si>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</si>
  <si>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</si>
  <si>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</si>
  <si>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</si>
  <si>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</si>
  <si>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</si>
  <si>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</si>
  <si>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</si>
  <si>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</si>
  <si>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</si>
  <si>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</si>
  <si>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</si>
  <si>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</si>
  <si>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</si>
  <si>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</si>
  <si>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</si>
  <si>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</si>
  <si>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</si>
  <si>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</si>
  <si>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</si>
  <si>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</si>
  <si>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</si>
  <si>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</si>
  <si>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</si>
  <si>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</si>
  <si>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</si>
  <si>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</si>
  <si>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</si>
  <si>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</si>
  <si>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</si>
  <si>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</si>
  <si>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</si>
  <si>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</si>
  <si>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</si>
  <si>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</si>
  <si>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</si>
  <si>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</si>
  <si>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</si>
  <si>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</si>
  <si>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</si>
  <si>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</si>
  <si>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</si>
  <si>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</si>
  <si>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</si>
  <si>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</si>
  <si>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</si>
  <si>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</si>
  <si>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</si>
  <si>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</si>
  <si>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</si>
  <si>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</si>
  <si>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</si>
  <si>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</si>
  <si>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</si>
  <si>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</si>
  <si>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</si>
  <si>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</si>
  <si>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</si>
  <si>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</si>
  <si>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</si>
  <si>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</si>
  <si>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</si>
  <si>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</si>
  <si>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</si>
  <si>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</si>
  <si>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</si>
  <si>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</si>
  <si>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</si>
  <si>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</si>
  <si>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</si>
  <si>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</si>
  <si>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</si>
  <si>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</si>
  <si>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</si>
  <si>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</si>
  <si>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</si>
  <si>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</si>
  <si>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</si>
  <si>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</si>
  <si>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</si>
  <si>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</si>
  <si>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</si>
  <si>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</si>
  <si>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</si>
  <si>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</si>
  <si>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</si>
  <si>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</si>
  <si>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</si>
  <si>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</si>
  <si>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</si>
  <si>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</si>
  <si>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</si>
  <si>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</si>
  <si>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</si>
  <si>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</si>
  <si>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</si>
  <si>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</si>
  <si>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</si>
  <si>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</si>
  <si>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</si>
  <si>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</si>
  <si>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</si>
  <si>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</si>
  <si>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</si>
  <si>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</si>
  <si>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</si>
  <si>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</si>
  <si>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</si>
  <si>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</si>
  <si>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</si>
  <si>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</si>
  <si>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</si>
  <si>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</si>
  <si>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</si>
  <si>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</si>
  <si>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</si>
  <si>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</si>
  <si>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</si>
  <si>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</si>
  <si>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</si>
  <si>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</si>
  <si>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</si>
  <si>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</si>
  <si>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</si>
  <si>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</si>
  <si>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</si>
  <si>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</si>
  <si>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</si>
  <si>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</si>
  <si>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</si>
  <si>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</si>
  <si>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</si>
  <si>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</si>
  <si>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</si>
  <si>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</si>
  <si>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</si>
  <si>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</si>
  <si>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</si>
  <si>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</si>
  <si>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</si>
  <si>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</si>
  <si>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</si>
  <si>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</si>
  <si>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</si>
  <si>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</si>
  <si>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</si>
  <si>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</si>
  <si>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</si>
  <si>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</si>
  <si>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</si>
  <si>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</si>
  <si>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</si>
  <si>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</si>
  <si>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</si>
  <si>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</si>
  <si>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</si>
  <si>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</si>
  <si>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</si>
  <si>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</si>
  <si>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</si>
  <si>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</si>
  <si>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</si>
  <si>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</si>
  <si>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</si>
  <si>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</si>
  <si>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</si>
  <si>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</si>
  <si>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</si>
  <si>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</si>
  <si>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</si>
  <si>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</si>
  <si>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</si>
  <si>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</si>
  <si>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</si>
  <si>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</si>
  <si>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</si>
  <si>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</si>
  <si>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</si>
  <si>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</si>
  <si>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</si>
  <si>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</si>
  <si>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</si>
  <si>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</si>
  <si>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</si>
  <si>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</si>
  <si>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</si>
  <si>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</si>
  <si>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</si>
  <si>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</si>
  <si>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</si>
  <si>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</si>
  <si>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</si>
  <si>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</si>
  <si>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</si>
  <si>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</si>
  <si>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</si>
  <si>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</si>
  <si>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</si>
  <si>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</si>
  <si>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</si>
  <si>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</si>
  <si>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</si>
  <si>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</si>
  <si>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</si>
  <si>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</si>
  <si>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</si>
  <si>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</si>
  <si>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</si>
  <si>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</si>
  <si>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</si>
  <si>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</si>
  <si>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</si>
  <si>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</si>
  <si>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</si>
  <si>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</si>
  <si>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</si>
  <si>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</si>
  <si>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</si>
  <si>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</si>
  <si>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</si>
  <si>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</si>
  <si>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</si>
  <si>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</si>
  <si>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</si>
  <si>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</si>
  <si>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</si>
  <si>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</si>
  <si>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</si>
  <si>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</si>
  <si>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</si>
  <si>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</si>
  <si>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</si>
  <si>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</si>
  <si>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</si>
  <si>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</si>
  <si>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</si>
  <si>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</si>
  <si>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</si>
  <si>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</si>
  <si>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</si>
  <si>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</si>
  <si>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</si>
  <si>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</si>
  <si>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</si>
  <si>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</si>
  <si>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</si>
  <si>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</si>
  <si>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</si>
  <si>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</si>
  <si>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</si>
  <si>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</si>
  <si>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</si>
  <si>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</si>
  <si>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</si>
  <si>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</si>
  <si>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</si>
  <si>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</si>
  <si>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</si>
  <si>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</si>
  <si>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</si>
  <si>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</si>
  <si>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</si>
  <si>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</si>
  <si>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</si>
  <si>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</si>
  <si>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</si>
  <si>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</si>
  <si>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</si>
  <si>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</si>
  <si>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</si>
  <si>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</si>
  <si>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</si>
  <si>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</si>
  <si>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</si>
  <si>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</si>
  <si>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</si>
  <si>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</si>
  <si>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</si>
  <si>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</si>
  <si>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</si>
  <si>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</si>
  <si>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</si>
  <si>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</si>
  <si>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</si>
  <si>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</si>
  <si>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</si>
  <si>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</si>
  <si>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</si>
  <si>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</si>
  <si>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</si>
  <si>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</si>
  <si>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</si>
  <si>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</si>
  <si>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</si>
  <si>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</si>
  <si>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</si>
  <si>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</si>
  <si>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</si>
  <si>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</si>
  <si>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</si>
  <si>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</si>
  <si>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</si>
  <si>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</si>
  <si>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</si>
  <si>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</si>
  <si>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</si>
  <si>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</si>
  <si>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</si>
  <si>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</si>
  <si>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</si>
  <si>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</si>
  <si>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</si>
  <si>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</si>
  <si>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</si>
  <si>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</si>
  <si>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</si>
  <si>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</si>
  <si>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</si>
  <si>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</si>
  <si>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</si>
  <si>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</si>
  <si>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</si>
  <si>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</si>
  <si>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</si>
  <si>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</si>
  <si>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</si>
  <si>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</si>
  <si>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</si>
  <si>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</si>
  <si>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</si>
  <si>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</si>
  <si>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</si>
  <si>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</si>
  <si>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</si>
  <si>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</si>
  <si>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</si>
  <si>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</si>
  <si>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</si>
  <si>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</si>
  <si>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</si>
  <si>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</si>
  <si>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</si>
  <si>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</si>
  <si>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</si>
  <si>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</si>
  <si>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</si>
  <si>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</si>
  <si>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</si>
  <si>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</si>
  <si>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</si>
  <si>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</si>
  <si>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</si>
  <si>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</si>
  <si>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</si>
  <si>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</si>
  <si>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</si>
  <si>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</si>
  <si>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</si>
  <si>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</si>
  <si>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</si>
  <si>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</si>
  <si>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</si>
  <si>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</si>
  <si>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</si>
  <si>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</si>
  <si>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</si>
  <si>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</si>
  <si>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</si>
  <si>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</si>
  <si>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</si>
  <si>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</si>
  <si>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</si>
  <si>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</si>
  <si>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</si>
  <si>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</si>
  <si>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</si>
  <si>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</si>
  <si>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</si>
  <si>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</si>
  <si>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</si>
  <si>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</si>
  <si>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</si>
  <si>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</si>
  <si>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</si>
  <si>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</si>
  <si>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</si>
  <si>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</si>
  <si>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</si>
  <si>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</si>
  <si>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</si>
  <si>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</si>
  <si>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</si>
  <si>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</si>
  <si>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</si>
  <si>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</si>
  <si>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</si>
  <si>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</si>
  <si>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</si>
  <si>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</si>
  <si>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</si>
  <si>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</si>
  <si>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</si>
  <si>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</si>
  <si>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</si>
  <si>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</si>
  <si>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</si>
  <si>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</si>
  <si>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</si>
  <si>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</si>
  <si>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</si>
  <si>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</si>
  <si>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</si>
  <si>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</si>
  <si>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</si>
  <si>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</si>
  <si>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</si>
  <si>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</si>
  <si>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</si>
  <si>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</si>
  <si>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</si>
  <si>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</si>
  <si>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</si>
  <si>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</si>
  <si>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</si>
  <si>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</si>
  <si>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</si>
  <si>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</si>
  <si>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</si>
  <si>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</si>
  <si>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</si>
  <si>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</si>
  <si>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</si>
  <si>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</si>
  <si>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</si>
  <si>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</si>
  <si>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</si>
  <si>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</si>
  <si>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</si>
  <si>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</si>
  <si>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</si>
  <si>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</si>
  <si>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</si>
  <si>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</si>
  <si>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</si>
  <si>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</si>
  <si>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</si>
  <si>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</si>
  <si>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</si>
  <si>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</si>
  <si>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</si>
  <si>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</si>
  <si>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</si>
  <si>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</si>
  <si>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</si>
  <si>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</si>
  <si>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</si>
  <si>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</si>
  <si>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</si>
  <si>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</si>
  <si>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</si>
  <si>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</si>
  <si>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</si>
  <si>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</si>
  <si>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</si>
  <si>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</si>
  <si>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</si>
  <si>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</si>
  <si>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</si>
  <si>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</si>
  <si>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</si>
  <si>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</si>
  <si>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</si>
  <si>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</si>
  <si>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</si>
  <si>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</si>
  <si>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</si>
  <si>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</si>
  <si>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</si>
  <si>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</si>
  <si>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</si>
  <si>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</si>
  <si>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</si>
  <si>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</si>
  <si>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</si>
  <si>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</si>
  <si>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</si>
  <si>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</si>
  <si>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</si>
  <si>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</si>
  <si>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</si>
  <si>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</si>
  <si>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</si>
  <si>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</si>
  <si>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</si>
  <si>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</si>
  <si>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</si>
  <si>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</si>
  <si>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</si>
  <si>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</si>
  <si>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</si>
  <si>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</si>
  <si>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</si>
  <si>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</si>
  <si>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</si>
  <si>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</si>
  <si>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</si>
  <si>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</si>
  <si>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</si>
  <si>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</si>
  <si>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</si>
  <si>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</si>
  <si>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</si>
  <si>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</si>
  <si>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</si>
  <si>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</si>
  <si>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</si>
  <si>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</si>
  <si>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</si>
  <si>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</si>
  <si>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</si>
  <si>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</si>
  <si>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</si>
  <si>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</si>
  <si>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</si>
  <si>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</si>
  <si>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</si>
  <si>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</si>
  <si>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</si>
  <si>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</si>
  <si>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</si>
  <si>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</si>
  <si>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</si>
  <si>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</si>
  <si>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</si>
  <si>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</si>
  <si>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</si>
  <si>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</si>
  <si>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</si>
  <si>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</si>
  <si>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</si>
  <si>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</si>
  <si>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</si>
  <si>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</si>
  <si>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</si>
  <si>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</si>
  <si>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</si>
  <si>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</si>
  <si>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</si>
  <si>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</si>
  <si>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</si>
  <si>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</si>
  <si>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</si>
  <si>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</si>
  <si>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</si>
  <si>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</si>
  <si>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</si>
  <si>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</si>
  <si>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</si>
  <si>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</si>
  <si>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</si>
  <si>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</si>
  <si>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</si>
  <si>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</si>
  <si>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</si>
  <si>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</si>
  <si>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</si>
  <si>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</si>
  <si>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</si>
  <si>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</si>
  <si>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</si>
  <si>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</si>
  <si>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</si>
  <si>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</si>
  <si>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</si>
  <si>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</si>
  <si>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</si>
  <si>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</si>
  <si>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</si>
  <si>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</si>
  <si>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</si>
  <si>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</si>
  <si>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</si>
  <si>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</si>
  <si>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</si>
  <si>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</si>
  <si>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</si>
  <si>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</si>
  <si>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</si>
  <si>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</si>
  <si>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</si>
  <si>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</si>
  <si>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</si>
  <si>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</si>
  <si>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</si>
  <si>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</si>
  <si>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</si>
  <si>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</si>
  <si>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</si>
  <si>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</si>
  <si>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</si>
  <si>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</si>
  <si>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</si>
  <si>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</si>
  <si>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</si>
  <si>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</si>
  <si>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</si>
  <si>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</si>
  <si>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</si>
  <si>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</si>
  <si>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</si>
  <si>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</si>
  <si>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</si>
  <si>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</si>
  <si>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</si>
  <si>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</si>
  <si>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</si>
  <si>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</si>
  <si>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</si>
  <si>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</si>
  <si>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</si>
  <si>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</si>
  <si>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</si>
  <si>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</si>
  <si>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</si>
  <si>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</si>
  <si>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</si>
  <si>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</si>
  <si>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</si>
  <si>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</si>
  <si>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</si>
  <si>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</si>
  <si>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</si>
  <si>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</si>
  <si>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</si>
  <si>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</si>
  <si>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</si>
  <si>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</si>
  <si>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</si>
  <si>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</si>
  <si>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</si>
  <si>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</si>
  <si>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</si>
  <si>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</si>
  <si>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</si>
  <si>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</si>
  <si>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</si>
  <si>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</si>
  <si>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</si>
  <si>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</si>
  <si>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</si>
  <si>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</si>
  <si>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</si>
  <si>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</si>
  <si>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</si>
  <si>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</si>
  <si>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</si>
  <si>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</si>
  <si>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</si>
  <si>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</si>
  <si>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</si>
  <si>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</si>
  <si>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</si>
  <si>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</si>
  <si>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</si>
  <si>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</si>
  <si>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</si>
  <si>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</si>
  <si>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</si>
  <si>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</si>
  <si>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</si>
  <si>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</si>
  <si>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</si>
  <si>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</si>
  <si>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</si>
  <si>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</si>
  <si>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</si>
  <si>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</si>
  <si>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</si>
  <si>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</si>
  <si>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</si>
  <si>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</si>
  <si>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</si>
  <si>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</si>
  <si>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</si>
  <si>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</si>
  <si>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</si>
  <si>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</si>
  <si>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</si>
  <si>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</si>
  <si>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</si>
  <si>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</si>
  <si>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</si>
  <si>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</si>
  <si>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</si>
  <si>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</si>
  <si>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</si>
  <si>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</si>
  <si>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</si>
  <si>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</si>
  <si>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</si>
  <si>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</si>
  <si>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</si>
  <si>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</si>
  <si>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</si>
  <si>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</si>
  <si>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</si>
  <si>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</si>
  <si>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</si>
  <si>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</si>
  <si>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</si>
  <si>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</si>
  <si>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</si>
  <si>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</si>
  <si>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</si>
  <si>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</si>
  <si>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</si>
  <si>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</si>
  <si>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</si>
  <si>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</si>
  <si>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</si>
  <si>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</si>
  <si>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</si>
  <si>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</si>
  <si>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</si>
  <si>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</si>
  <si>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</si>
  <si>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</si>
  <si>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</si>
  <si>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</si>
  <si>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</si>
  <si>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</si>
  <si>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</si>
  <si>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</si>
  <si>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</si>
  <si>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</si>
  <si>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</si>
  <si>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</si>
  <si>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</si>
  <si>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</si>
  <si>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</si>
  <si>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</si>
  <si>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</si>
  <si>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</si>
  <si>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</si>
  <si>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</si>
  <si>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</si>
  <si>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</si>
  <si>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</si>
  <si>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</si>
  <si>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</si>
  <si>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</si>
  <si>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</si>
  <si>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</si>
  <si>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</si>
  <si>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</si>
  <si>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</si>
  <si>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</si>
  <si>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</si>
  <si>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</si>
  <si>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</si>
  <si>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</si>
  <si>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</si>
  <si>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</si>
  <si>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</si>
  <si>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</si>
  <si>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</si>
  <si>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</si>
  <si>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</si>
  <si>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</si>
  <si>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</si>
  <si>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</si>
  <si>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</si>
  <si>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</si>
  <si>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</si>
  <si>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</si>
  <si>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</si>
  <si>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</si>
  <si>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</si>
  <si>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</si>
  <si>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</si>
  <si>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</si>
  <si>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</si>
  <si>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</si>
  <si>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</si>
  <si>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</si>
  <si>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</si>
  <si>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</si>
  <si>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</si>
  <si>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</si>
  <si>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</si>
  <si>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</si>
  <si>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</si>
  <si>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</si>
  <si>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</si>
  <si>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</si>
  <si>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</si>
  <si>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</si>
  <si>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</si>
  <si>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</si>
  <si>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</si>
  <si>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</si>
  <si>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</si>
  <si>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</si>
  <si>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</si>
  <si>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</si>
  <si>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</si>
  <si>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</si>
  <si>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</si>
  <si>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</si>
  <si>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</si>
  <si>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</si>
  <si>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</si>
  <si>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</si>
  <si>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</si>
  <si>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</si>
  <si>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</si>
  <si>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</si>
  <si>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</si>
  <si>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</si>
  <si>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</si>
  <si>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</si>
  <si>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</si>
  <si>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</si>
  <si>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</si>
  <si>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</si>
  <si>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</si>
  <si>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</si>
  <si>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</si>
  <si>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</si>
  <si>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</si>
  <si>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</si>
  <si>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</si>
  <si>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</si>
  <si>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</si>
  <si>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</si>
  <si>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</si>
  <si>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</si>
  <si>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</si>
  <si>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</si>
  <si>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</si>
  <si>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</si>
  <si>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</si>
  <si>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</si>
  <si>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</si>
  <si>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</si>
  <si>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</si>
  <si>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</si>
  <si>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</si>
  <si>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</si>
  <si>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</si>
  <si>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</si>
  <si>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</si>
  <si>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</si>
  <si>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</si>
  <si>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</si>
  <si>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</si>
  <si>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</si>
  <si>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</si>
  <si>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</si>
  <si>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</si>
  <si>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</si>
  <si>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</si>
  <si>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</si>
  <si>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</si>
  <si>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</si>
  <si>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</si>
  <si>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</si>
  <si>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</si>
  <si>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</si>
  <si>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</si>
  <si>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</si>
  <si>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</si>
  <si>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</si>
  <si>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</si>
  <si>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</si>
  <si>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</si>
  <si>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</si>
  <si>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</si>
  <si>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</si>
  <si>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</si>
  <si>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</si>
  <si>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</si>
  <si>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</si>
  <si>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</si>
  <si>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</si>
  <si>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</si>
  <si>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</si>
  <si>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</si>
  <si>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</si>
  <si>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</si>
  <si>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</si>
  <si>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</si>
  <si>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</si>
  <si>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</si>
  <si>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</si>
  <si>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</si>
  <si>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</si>
  <si>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</si>
  <si>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</si>
  <si>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</si>
  <si>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</si>
  <si>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</si>
  <si>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</si>
  <si>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</si>
  <si>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</si>
  <si>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</si>
  <si>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</si>
  <si>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</si>
  <si>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</si>
  <si>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</si>
  <si>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</si>
  <si>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</si>
  <si>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</si>
  <si>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</si>
  <si>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</si>
  <si>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</si>
  <si>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</si>
  <si>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</si>
  <si>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</si>
  <si>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</si>
  <si>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</si>
  <si>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</si>
  <si>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</si>
  <si>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</si>
  <si>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</si>
  <si>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</si>
  <si>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</si>
  <si>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</si>
  <si>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</si>
  <si>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</si>
  <si>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</si>
  <si>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</si>
  <si>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</si>
  <si>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</si>
  <si>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</si>
  <si>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</si>
  <si>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</si>
  <si>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</si>
  <si>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</si>
  <si>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</si>
  <si>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</si>
  <si>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</si>
  <si>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</si>
  <si>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</si>
  <si>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</si>
  <si>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</si>
  <si>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</si>
  <si>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</si>
  <si>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</si>
  <si>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</si>
  <si>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</si>
  <si>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</si>
  <si>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</si>
  <si>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</si>
  <si>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</si>
  <si>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</si>
  <si>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</si>
  <si>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</si>
  <si>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</si>
  <si>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</si>
  <si>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</si>
  <si>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</si>
  <si>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</si>
  <si>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</si>
  <si>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</si>
  <si>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</si>
  <si>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</si>
  <si>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</si>
  <si>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</si>
  <si>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</si>
  <si>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</si>
  <si>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</si>
  <si>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</si>
  <si>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</si>
  <si>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</si>
  <si>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</si>
  <si>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</si>
  <si>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</si>
  <si>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</si>
  <si>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</si>
  <si>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</si>
  <si>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</si>
  <si>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</si>
  <si>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</si>
  <si>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</si>
  <si>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</si>
  <si>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</si>
  <si>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</si>
  <si>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</si>
  <si>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</si>
  <si>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</si>
  <si>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</si>
  <si>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</si>
  <si>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</si>
  <si>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</si>
  <si>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</si>
  <si>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</si>
  <si>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</si>
  <si>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</si>
  <si>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</si>
  <si>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</si>
  <si>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</si>
  <si>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</si>
  <si>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</si>
  <si>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</si>
  <si>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</si>
  <si>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</si>
  <si>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</si>
  <si>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</si>
  <si>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</si>
  <si>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</si>
  <si>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</si>
  <si>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</si>
  <si>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</si>
  <si>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</si>
  <si>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</si>
  <si>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</si>
  <si>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</si>
  <si>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</si>
  <si>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</si>
  <si>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</si>
  <si>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</si>
  <si>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</si>
  <si>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</si>
  <si>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</si>
  <si>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</si>
  <si>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</si>
  <si>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</si>
  <si>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</si>
  <si>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</si>
  <si>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</si>
  <si>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</si>
  <si>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</si>
  <si>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</si>
  <si>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</si>
  <si>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</si>
  <si>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</si>
  <si>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</si>
  <si>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</si>
  <si>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</si>
  <si>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</si>
  <si>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</si>
  <si>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</si>
  <si>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</si>
  <si>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</si>
  <si>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</si>
  <si>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</si>
  <si>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</si>
  <si>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</si>
  <si>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</si>
  <si>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</si>
  <si>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</si>
  <si>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</si>
  <si>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</si>
  <si>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</si>
  <si>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</si>
  <si>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</si>
  <si>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</si>
  <si>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</si>
  <si>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</si>
  <si>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</si>
  <si>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</si>
  <si>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</si>
  <si>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</si>
  <si>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</si>
  <si>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</si>
  <si>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</si>
  <si>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</si>
  <si>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</si>
  <si>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</si>
  <si>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</si>
  <si>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</si>
  <si>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</si>
  <si>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</si>
  <si>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</si>
  <si>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</si>
  <si>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</si>
  <si>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</si>
  <si>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</si>
  <si>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</si>
  <si>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</si>
  <si>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</si>
  <si>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</si>
  <si>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</si>
  <si>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</si>
  <si>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</si>
  <si>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</si>
  <si>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</si>
  <si>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</si>
  <si>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</si>
  <si>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</si>
  <si>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</si>
  <si>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</si>
  <si>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</si>
  <si>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</si>
  <si>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</si>
  <si>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</si>
  <si>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</si>
  <si>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</si>
  <si>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</si>
  <si>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</si>
  <si>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</si>
  <si>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</si>
  <si>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</si>
  <si>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</si>
  <si>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</si>
  <si>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</si>
  <si>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</si>
  <si>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</si>
  <si>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</si>
  <si>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</si>
  <si>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</si>
  <si>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</si>
  <si>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</si>
  <si>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</si>
  <si>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</si>
  <si>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</si>
  <si>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</si>
  <si>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</si>
  <si>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</si>
  <si>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</si>
  <si>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</si>
  <si>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</si>
  <si>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</si>
  <si>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</si>
  <si>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</si>
  <si>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</si>
  <si>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</si>
  <si>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</si>
  <si>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</si>
  <si>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</si>
  <si>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</si>
  <si>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</si>
  <si>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</si>
  <si>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</si>
  <si>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</si>
  <si>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</si>
  <si>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</si>
  <si>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</si>
  <si>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</si>
  <si>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</si>
  <si>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</si>
  <si>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</si>
  <si>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</si>
  <si>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</si>
  <si>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</si>
  <si>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</si>
  <si>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</si>
  <si>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</si>
  <si>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</si>
  <si>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</si>
  <si>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</si>
  <si>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</si>
  <si>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</si>
  <si>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</si>
  <si>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</si>
  <si>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</si>
  <si>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</si>
  <si>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</si>
  <si>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</si>
  <si>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</si>
  <si>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</si>
  <si>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</si>
  <si>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</si>
  <si>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</si>
  <si>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</si>
  <si>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</si>
  <si>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</si>
  <si>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</si>
  <si>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</si>
  <si>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</si>
  <si>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</si>
  <si>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</si>
  <si>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</si>
  <si>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</si>
  <si>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</si>
  <si>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</si>
  <si>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</si>
  <si>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</si>
  <si>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</si>
  <si>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</si>
  <si>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</si>
  <si>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</si>
  <si>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</si>
  <si>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</si>
  <si>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</si>
  <si>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</si>
  <si>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</si>
  <si>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</si>
  <si>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</si>
  <si>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</si>
  <si>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</si>
  <si>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</si>
  <si>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</si>
  <si>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</si>
  <si>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</si>
  <si>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</si>
  <si>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</si>
  <si>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</si>
  <si>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</si>
  <si>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</si>
  <si>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</si>
  <si>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</si>
  <si>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</si>
  <si>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</si>
  <si>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</si>
  <si>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</si>
  <si>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</si>
  <si>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</si>
  <si>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</si>
  <si>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</si>
  <si>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</si>
  <si>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</si>
  <si>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</si>
  <si>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</si>
  <si>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</si>
  <si>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</si>
  <si>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</si>
  <si>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</si>
  <si>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</si>
  <si>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</si>
  <si>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</si>
  <si>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</si>
  <si>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</si>
  <si>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</si>
  <si>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</si>
  <si>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</si>
  <si>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</si>
  <si>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</si>
  <si>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</si>
  <si>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</si>
  <si>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</si>
  <si>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</si>
  <si>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</si>
  <si>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</si>
  <si>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</si>
  <si>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</si>
  <si>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</si>
  <si>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</si>
  <si>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</si>
  <si>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</si>
  <si>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</si>
  <si>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</si>
  <si>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</si>
  <si>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</si>
  <si>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</si>
  <si>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</si>
  <si>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</si>
  <si>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</si>
  <si>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</si>
  <si>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</si>
  <si>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</si>
  <si>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</si>
  <si>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</si>
  <si>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</si>
  <si>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</si>
  <si>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</si>
  <si>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</si>
  <si>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</si>
  <si>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</si>
  <si>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</si>
  <si>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</si>
  <si>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</si>
  <si>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</si>
  <si>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</si>
  <si>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</si>
  <si>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</si>
  <si>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</si>
  <si>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</si>
  <si>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</si>
  <si>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</si>
  <si>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</si>
  <si>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</si>
  <si>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</si>
  <si>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</si>
  <si>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</si>
  <si>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</si>
  <si>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</si>
  <si>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</si>
  <si>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</si>
  <si>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</si>
  <si>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</si>
  <si>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</si>
  <si>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</si>
  <si>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</si>
  <si>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</si>
  <si>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</si>
  <si>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</si>
  <si>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</si>
  <si>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</si>
  <si>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</si>
  <si>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</si>
  <si>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</si>
  <si>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</si>
  <si>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</si>
  <si>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</si>
  <si>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</si>
  <si>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</si>
  <si>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</si>
  <si>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</si>
  <si>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</si>
  <si>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</si>
  <si>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</si>
  <si>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</si>
  <si>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</si>
  <si>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</si>
  <si>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</si>
  <si>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</si>
  <si>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</si>
  <si>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</si>
  <si>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</si>
  <si>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</si>
  <si>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</si>
  <si>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</si>
  <si>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</si>
  <si>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</si>
  <si>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</si>
  <si>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</si>
  <si>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</si>
  <si>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</si>
  <si>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</si>
  <si>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</si>
  <si>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</si>
  <si>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</si>
  <si>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</si>
  <si>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</si>
  <si>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</si>
  <si>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</si>
  <si>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</si>
  <si>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</si>
  <si>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</si>
  <si>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</si>
  <si>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</si>
  <si>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</si>
  <si>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</si>
  <si>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</si>
  <si>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</si>
  <si>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</si>
  <si>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</si>
  <si>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</si>
  <si>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</si>
  <si>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</si>
  <si>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</si>
  <si>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</si>
  <si>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</si>
  <si>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</si>
  <si>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</si>
  <si>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</si>
  <si>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</si>
  <si>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</si>
  <si>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</si>
  <si>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</si>
  <si>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</si>
  <si>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</si>
  <si>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</si>
  <si>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</si>
  <si>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</si>
  <si>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</si>
  <si>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</si>
  <si>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</si>
  <si>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</si>
  <si>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</si>
  <si>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</si>
  <si>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</si>
  <si>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</si>
  <si>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</si>
  <si>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</si>
  <si>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</si>
  <si>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</si>
  <si>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</si>
  <si>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</si>
  <si>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</si>
  <si>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</si>
  <si>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</si>
  <si>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</si>
  <si>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</si>
  <si>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</si>
  <si>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</si>
  <si>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</si>
  <si>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</si>
  <si>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</si>
  <si>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</si>
  <si>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</si>
  <si>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</si>
  <si>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</si>
  <si>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</si>
  <si>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</si>
  <si>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</si>
  <si>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</si>
  <si>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</si>
  <si>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</si>
  <si>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</si>
  <si>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</si>
  <si>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</si>
  <si>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</si>
  <si>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</si>
  <si>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</si>
  <si>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</si>
  <si>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</si>
  <si>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</si>
  <si>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</si>
  <si>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</si>
  <si>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</si>
  <si>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</si>
  <si>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</si>
  <si>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</si>
  <si>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</si>
  <si>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</si>
  <si>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</si>
  <si>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</si>
  <si>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</si>
  <si>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</si>
  <si>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</si>
  <si>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</si>
  <si>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</si>
  <si>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</si>
  <si>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</si>
  <si>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</si>
  <si>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</si>
  <si>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</si>
  <si>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</si>
  <si>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</si>
  <si>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</si>
  <si>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</si>
  <si>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</si>
  <si>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</si>
  <si>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</si>
  <si>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</si>
  <si>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</si>
  <si>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</si>
  <si>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</si>
  <si>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</si>
  <si>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</si>
  <si>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</si>
  <si>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</si>
  <si>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</si>
  <si>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</si>
  <si>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</si>
  <si>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</si>
  <si>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</si>
  <si>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</si>
  <si>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</si>
  <si>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</si>
  <si>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</si>
  <si>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</si>
  <si>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</si>
  <si>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</si>
  <si>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</si>
  <si>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</si>
  <si>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</si>
  <si>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</si>
  <si>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</si>
  <si>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</si>
  <si>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</si>
  <si>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</si>
  <si>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</si>
  <si>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</si>
  <si>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</si>
  <si>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</si>
  <si>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</si>
  <si>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</si>
  <si>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</si>
  <si>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</si>
  <si>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</si>
  <si>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</si>
  <si>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</si>
  <si>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</si>
  <si>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</si>
  <si>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</si>
  <si>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</si>
  <si>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</si>
  <si>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</si>
  <si>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</si>
  <si>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</si>
  <si>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</si>
  <si>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</si>
  <si>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</si>
  <si>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</si>
  <si>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</si>
  <si>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</si>
  <si>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</si>
  <si>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</si>
  <si>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</si>
  <si>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</si>
  <si>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</si>
  <si>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</si>
  <si>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</si>
  <si>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</si>
  <si>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</si>
  <si>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</si>
  <si>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</si>
  <si>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</si>
  <si>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</si>
  <si>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</si>
  <si>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</si>
  <si>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</si>
  <si>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</si>
  <si>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</si>
  <si>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</si>
  <si>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</si>
  <si>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</si>
  <si>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</si>
  <si>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</si>
  <si>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</si>
  <si>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</si>
  <si>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</si>
  <si>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</si>
  <si>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</si>
  <si>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</si>
  <si>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</si>
  <si>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</si>
  <si>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</si>
  <si>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</si>
  <si>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</si>
  <si>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</si>
  <si>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</si>
  <si>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</si>
  <si>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</si>
  <si>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</si>
  <si>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</si>
  <si>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</si>
  <si>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</si>
  <si>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</si>
  <si>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</si>
  <si>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</si>
  <si>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</si>
  <si>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</si>
  <si>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</si>
  <si>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</si>
  <si>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</si>
  <si>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</si>
  <si>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</si>
  <si>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</si>
  <si>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</si>
  <si>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</si>
  <si>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</si>
  <si>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</si>
  <si>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</si>
  <si>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</si>
  <si>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</si>
  <si>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</si>
  <si>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</si>
  <si>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</si>
  <si>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</si>
  <si>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</si>
  <si>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</si>
  <si>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</si>
  <si>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</si>
  <si>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</si>
  <si>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</si>
  <si>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</si>
  <si>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</si>
  <si>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</si>
  <si>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</si>
  <si>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</si>
  <si>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</si>
  <si>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</si>
  <si>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</si>
  <si>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</si>
  <si>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</si>
  <si>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</si>
  <si>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</si>
  <si>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</si>
  <si>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</si>
  <si>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</si>
  <si>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</si>
  <si>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</si>
  <si>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</si>
  <si>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</si>
  <si>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</si>
  <si>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</si>
  <si>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</si>
  <si>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</si>
  <si>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</si>
  <si>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</si>
  <si>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</si>
  <si>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</si>
  <si>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</si>
  <si>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</si>
  <si>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</si>
  <si>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</si>
  <si>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</si>
  <si>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</si>
  <si>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</si>
  <si>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</si>
  <si>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</si>
  <si>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</si>
  <si>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</si>
  <si>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</si>
  <si>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</si>
  <si>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</si>
  <si>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</si>
  <si>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</si>
  <si>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</si>
  <si>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</si>
  <si>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</si>
  <si>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</si>
  <si>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</si>
  <si>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</si>
  <si>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</si>
  <si>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</si>
  <si>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</si>
  <si>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</si>
  <si>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</si>
  <si>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</si>
  <si>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</si>
  <si>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</si>
  <si>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</si>
  <si>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</si>
  <si>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</si>
  <si>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</si>
  <si>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</si>
  <si>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</si>
  <si>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</si>
  <si>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</si>
  <si>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</si>
  <si>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</si>
  <si>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</si>
  <si>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</si>
  <si>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</si>
  <si>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</si>
  <si>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</si>
  <si>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</si>
  <si>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</si>
  <si>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</si>
  <si>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</si>
  <si>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</si>
  <si>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</si>
  <si>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</si>
  <si>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</si>
  <si>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</si>
  <si>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</si>
  <si>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</si>
  <si>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</si>
  <si>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</si>
  <si>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</si>
  <si>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</si>
  <si>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</si>
  <si>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</si>
  <si>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</si>
  <si>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</si>
  <si>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</si>
  <si>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</si>
  <si>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</si>
  <si>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</si>
  <si>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</si>
  <si>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</si>
  <si>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</si>
  <si>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</si>
  <si>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</si>
  <si>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</si>
  <si>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</si>
  <si>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</si>
  <si>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</si>
  <si>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</si>
  <si>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</si>
  <si>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</si>
  <si>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</si>
  <si>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</si>
  <si>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</si>
  <si>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</si>
  <si>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</si>
  <si>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</si>
  <si>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</si>
  <si>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</si>
  <si>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</si>
  <si>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</si>
  <si>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</si>
  <si>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</si>
  <si>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</si>
  <si>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</si>
  <si>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</si>
  <si>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</si>
  <si>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</si>
  <si>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</si>
  <si>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</si>
  <si>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</si>
  <si>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</si>
  <si>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</si>
  <si>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</si>
  <si>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</si>
  <si>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</si>
  <si>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</si>
  <si>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</si>
  <si>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</si>
  <si>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</si>
  <si>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</si>
  <si>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</si>
  <si>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</si>
  <si>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</si>
  <si>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</si>
  <si>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</si>
  <si>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</si>
  <si>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</si>
  <si>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</si>
  <si>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</si>
  <si>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</si>
  <si>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</si>
  <si>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</si>
  <si>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</si>
  <si>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</si>
  <si>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</si>
  <si>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</si>
  <si>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</si>
  <si>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</si>
  <si>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</si>
  <si>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</si>
  <si>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</si>
  <si>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</si>
  <si>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</si>
  <si>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</si>
  <si>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</si>
  <si>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</si>
  <si>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</si>
  <si>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</si>
  <si>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</si>
  <si>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</si>
  <si>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</si>
  <si>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</si>
  <si>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</si>
  <si>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</si>
  <si>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</si>
  <si>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</si>
  <si>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</si>
  <si>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</si>
  <si>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</si>
  <si>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</si>
  <si>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</si>
  <si>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</si>
  <si>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</si>
  <si>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</si>
  <si>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</si>
  <si>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</si>
  <si>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</si>
  <si>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</si>
  <si>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</si>
  <si>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</si>
  <si>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</si>
  <si>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</si>
  <si>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</si>
  <si>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</si>
  <si>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</si>
  <si>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</si>
  <si>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</si>
  <si>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</si>
  <si>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</si>
  <si>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</si>
  <si>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</si>
  <si>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</si>
  <si>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</si>
  <si>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</si>
  <si>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</si>
  <si>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</si>
  <si>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</si>
  <si>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</si>
  <si>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</si>
  <si>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</si>
  <si>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</si>
  <si>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</si>
  <si>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</si>
  <si>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</si>
  <si>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</si>
  <si>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</si>
  <si>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</si>
  <si>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</si>
  <si>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</si>
  <si>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</si>
  <si>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</si>
  <si>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</si>
  <si>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</si>
  <si>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</si>
  <si>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</si>
  <si>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</si>
  <si>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</si>
  <si>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</si>
  <si>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</si>
  <si>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</si>
  <si>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</si>
  <si>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</si>
  <si>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</si>
  <si>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</si>
  <si>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</si>
  <si>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</si>
  <si>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</si>
  <si>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</si>
  <si>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</si>
  <si>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</si>
  <si>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</si>
  <si>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</si>
  <si>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</si>
  <si>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</si>
  <si>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</si>
  <si>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</si>
  <si>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</si>
  <si>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</si>
  <si>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</si>
  <si>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</si>
  <si>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</si>
  <si>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</si>
  <si>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</si>
  <si>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</si>
  <si>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</si>
  <si>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</si>
  <si>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</si>
  <si>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</si>
  <si>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</si>
  <si>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</si>
  <si>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</si>
  <si>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</si>
  <si>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</si>
  <si>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</si>
  <si>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</si>
  <si>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</si>
  <si>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</si>
  <si>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</si>
  <si>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</si>
  <si>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</si>
  <si>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</si>
  <si>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</si>
  <si>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</si>
  <si>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</si>
  <si>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</si>
  <si>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</si>
  <si>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</si>
  <si>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</si>
  <si>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</si>
  <si>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</si>
  <si>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</si>
  <si>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</si>
  <si>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</si>
  <si>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</si>
  <si>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</si>
  <si>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</si>
  <si>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</si>
  <si>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</si>
  <si>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</si>
  <si>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</si>
  <si>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</si>
  <si>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</si>
  <si>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</si>
  <si>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</si>
  <si>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</si>
  <si>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</si>
  <si>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</si>
  <si>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</si>
  <si>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</si>
  <si>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</si>
  <si>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</si>
  <si>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</si>
  <si>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</si>
  <si>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</si>
  <si>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</si>
  <si>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</si>
  <si>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</si>
  <si>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</si>
  <si>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</si>
  <si>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</si>
  <si>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</si>
  <si>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</si>
  <si>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</si>
  <si>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</si>
  <si>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</si>
  <si>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</si>
  <si>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</si>
  <si>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</si>
  <si>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</si>
  <si>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</si>
  <si>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</si>
  <si>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</si>
  <si>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</si>
  <si>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</si>
  <si>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</si>
  <si>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</si>
  <si>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</si>
  <si>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</si>
  <si>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</si>
  <si>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</si>
  <si>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</si>
  <si>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</si>
  <si>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</si>
  <si>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</si>
  <si>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</si>
  <si>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</si>
  <si>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</si>
  <si>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</si>
  <si>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</si>
  <si>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</si>
  <si>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</si>
  <si>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</si>
  <si>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</si>
  <si>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</si>
  <si>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</si>
  <si>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</si>
  <si>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</si>
  <si>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</si>
  <si>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</si>
  <si>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</si>
  <si>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</si>
  <si>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</si>
  <si>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</si>
  <si>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</si>
  <si>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</si>
  <si>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</si>
  <si>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</si>
  <si>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</si>
  <si>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</si>
  <si>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</si>
  <si>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</si>
  <si>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</si>
  <si>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</si>
  <si>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</si>
  <si>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</si>
  <si>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</si>
  <si>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</si>
  <si>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</si>
  <si>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</si>
  <si>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</si>
  <si>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</si>
  <si>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</si>
  <si>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</si>
  <si>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</si>
  <si>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</si>
  <si>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</si>
  <si>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</si>
  <si>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</si>
  <si>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</si>
  <si>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</si>
  <si>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</si>
  <si>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</si>
  <si>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</si>
  <si>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</si>
  <si>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</si>
  <si>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</si>
  <si>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</si>
  <si>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</si>
  <si>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</si>
  <si>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</si>
  <si>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</si>
  <si>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</si>
  <si>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</si>
  <si>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</si>
  <si>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</si>
  <si>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</si>
  <si>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</si>
  <si>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</si>
  <si>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</si>
  <si>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</si>
  <si>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</si>
  <si>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</si>
  <si>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</si>
  <si>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</si>
  <si>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</si>
  <si>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</si>
  <si>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</si>
  <si>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</si>
  <si>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</si>
  <si>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</si>
  <si>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</si>
  <si>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</si>
  <si>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</si>
  <si>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</si>
  <si>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</si>
  <si>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</si>
  <si>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</si>
  <si>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</si>
  <si>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</si>
  <si>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</si>
  <si>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</si>
  <si>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</si>
  <si>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</si>
  <si>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</si>
  <si>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</si>
  <si>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</si>
  <si>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</si>
  <si>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</si>
  <si>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</si>
  <si>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</si>
  <si>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</si>
  <si>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</si>
  <si>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</si>
  <si>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</si>
  <si>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</si>
  <si>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</si>
  <si>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</si>
  <si>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</si>
  <si>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</si>
  <si>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</si>
  <si>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</si>
  <si>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</si>
  <si>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</si>
  <si>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</si>
  <si>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</si>
  <si>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</si>
  <si>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</si>
  <si>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</si>
  <si>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</si>
  <si>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</si>
  <si>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</si>
  <si>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</si>
  <si>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</si>
  <si>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</si>
  <si>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</si>
  <si>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</si>
  <si>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</si>
  <si>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</si>
  <si>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</si>
  <si>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</si>
  <si>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</si>
  <si>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</si>
  <si>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</si>
  <si>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</si>
  <si>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</si>
  <si>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</si>
  <si>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</si>
  <si>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</si>
  <si>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</si>
  <si>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</si>
  <si>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</si>
  <si>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</si>
  <si>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</si>
  <si>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</si>
  <si>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</si>
  <si>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</si>
  <si>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</si>
  <si>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</si>
  <si>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</si>
  <si>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</si>
  <si>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</si>
  <si>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</si>
  <si>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</si>
  <si>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</si>
  <si>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</si>
  <si>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</si>
  <si>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</si>
  <si>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</si>
  <si>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</si>
  <si>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</si>
  <si>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</si>
  <si>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</si>
  <si>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</si>
  <si>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</si>
  <si>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</si>
  <si>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</si>
  <si>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</si>
  <si>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</si>
  <si>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</si>
  <si>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</si>
  <si>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</si>
  <si>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</si>
  <si>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</si>
  <si>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</si>
  <si>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</si>
  <si>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</si>
  <si>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</si>
  <si>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</si>
  <si>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</si>
  <si>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</si>
  <si>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</si>
  <si>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</si>
  <si>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</si>
  <si>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</si>
  <si>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</si>
  <si>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</si>
  <si>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</si>
  <si>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</si>
  <si>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</si>
  <si>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</si>
  <si>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</si>
  <si>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</si>
  <si>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</si>
  <si>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</si>
  <si>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</si>
  <si>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</si>
  <si>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</si>
  <si>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</si>
  <si>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</si>
  <si>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</si>
  <si>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</si>
  <si>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</si>
  <si>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</si>
  <si>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</si>
  <si>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</si>
  <si>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</si>
  <si>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</si>
  <si>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</si>
  <si>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</si>
  <si>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</si>
  <si>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</si>
  <si>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</si>
  <si>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</si>
  <si>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</si>
  <si>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</si>
  <si>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</si>
  <si>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</si>
  <si>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</si>
  <si>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</si>
  <si>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</si>
  <si>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</si>
  <si>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</si>
  <si>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</si>
  <si>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</si>
  <si>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</si>
  <si>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</si>
  <si>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</si>
  <si>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</si>
  <si>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</si>
  <si>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</si>
  <si>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</si>
  <si>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</si>
  <si>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</si>
  <si>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</si>
  <si>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</si>
  <si>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</si>
  <si>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</si>
  <si>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</si>
  <si>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</si>
  <si>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</si>
  <si>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</si>
  <si>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</si>
  <si>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</si>
  <si>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</si>
  <si>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</si>
  <si>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</si>
  <si>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</si>
  <si>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</si>
  <si>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</si>
  <si>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</si>
  <si>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</si>
  <si>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</si>
  <si>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</si>
  <si>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</si>
  <si>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</si>
  <si>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</si>
  <si>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</si>
  <si>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</si>
  <si>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</si>
  <si>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</si>
  <si>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</si>
  <si>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</si>
  <si>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</si>
  <si>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</si>
  <si>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</si>
  <si>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</si>
  <si>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</si>
  <si>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</si>
  <si>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</si>
  <si>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</si>
  <si>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</si>
  <si>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</si>
  <si>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</si>
  <si>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</si>
  <si>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</si>
  <si>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</si>
  <si>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</si>
  <si>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</si>
  <si>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</si>
  <si>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</si>
  <si>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</si>
  <si>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</si>
  <si>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</si>
  <si>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</si>
  <si>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</si>
  <si>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</si>
  <si>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</si>
  <si>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</si>
  <si>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</si>
  <si>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</si>
  <si>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</si>
  <si>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</si>
  <si>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</si>
  <si>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</si>
  <si>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</si>
  <si>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</si>
  <si>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</si>
  <si>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</si>
  <si>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</si>
  <si>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</si>
  <si>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</si>
  <si>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</si>
  <si>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</si>
  <si>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</si>
  <si>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</si>
  <si>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</si>
  <si>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</si>
  <si>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</si>
  <si>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</si>
  <si>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</si>
  <si>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</si>
  <si>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</si>
  <si>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</si>
  <si>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</si>
  <si>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</si>
  <si>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</si>
  <si>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</si>
  <si>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</si>
  <si>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</si>
  <si>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</si>
  <si>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</si>
  <si>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</si>
  <si>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</si>
  <si>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</si>
  <si>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</si>
  <si>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</si>
  <si>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</si>
  <si>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</si>
  <si>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</si>
  <si>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</si>
  <si>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</si>
  <si>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</si>
  <si>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</si>
  <si>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</si>
  <si>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</si>
  <si>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</si>
  <si>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</si>
  <si>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</si>
  <si>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</si>
  <si>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</si>
  <si>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</si>
  <si>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</si>
  <si>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</si>
  <si>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</si>
  <si>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</si>
  <si>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</si>
  <si>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</si>
  <si>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</si>
  <si>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</si>
  <si>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</si>
  <si>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</si>
  <si>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</si>
  <si>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</si>
  <si>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</si>
  <si>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</si>
  <si>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</si>
  <si>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</si>
  <si>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</si>
  <si>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</si>
  <si>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</si>
  <si>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</si>
  <si>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</si>
  <si>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</si>
  <si>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</si>
  <si>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</si>
  <si>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</si>
  <si>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</si>
  <si>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</si>
  <si>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</si>
  <si>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</si>
  <si>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</si>
  <si>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</si>
  <si>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</si>
  <si>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</si>
  <si>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</si>
  <si>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</si>
  <si>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</si>
  <si>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</si>
  <si>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</si>
  <si>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</si>
  <si>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</si>
  <si>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</si>
  <si>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</si>
  <si>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</si>
  <si>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</si>
  <si>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</si>
  <si>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</si>
  <si>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</si>
  <si>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</si>
  <si>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</si>
  <si>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</si>
  <si>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</si>
  <si>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</si>
  <si>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</si>
  <si>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</si>
  <si>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</si>
  <si>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</si>
  <si>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</si>
  <si>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</si>
  <si>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</si>
  <si>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</si>
  <si>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</si>
  <si>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</si>
  <si>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</si>
  <si>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</si>
  <si>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</si>
  <si>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</si>
  <si>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</si>
  <si>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</si>
  <si>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</si>
  <si>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</si>
  <si>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</si>
  <si>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</si>
  <si>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</si>
  <si>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</si>
  <si>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</si>
  <si>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</si>
  <si>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</si>
  <si>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</si>
  <si>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</si>
  <si>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</si>
  <si>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</si>
  <si>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</si>
  <si>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</si>
  <si>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</si>
  <si>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</si>
  <si>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</si>
  <si>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</si>
  <si>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</si>
  <si>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</si>
  <si>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</si>
  <si>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</si>
  <si>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</si>
  <si>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</si>
  <si>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</si>
  <si>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</si>
  <si>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</si>
  <si>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</si>
  <si>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</si>
  <si>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</si>
  <si>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</si>
  <si>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</si>
  <si>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</si>
  <si>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</si>
  <si>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</si>
  <si>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</si>
  <si>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</si>
  <si>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</si>
  <si>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</si>
  <si>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</si>
  <si>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</si>
  <si>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</si>
  <si>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</si>
  <si>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</si>
  <si>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</si>
  <si>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</si>
  <si>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</si>
  <si>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</si>
  <si>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</si>
  <si>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</si>
  <si>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</si>
  <si>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</si>
  <si>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</si>
  <si>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</si>
  <si>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</si>
  <si>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</si>
  <si>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</si>
  <si>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</si>
  <si>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</si>
  <si>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</si>
  <si>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</si>
  <si>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</si>
  <si>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</si>
  <si>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</si>
  <si>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</si>
  <si>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</si>
  <si>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</si>
  <si>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</si>
  <si>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</si>
  <si>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</si>
  <si>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</si>
  <si>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</si>
  <si>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</si>
  <si>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</si>
  <si>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</si>
  <si>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</si>
  <si>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</si>
  <si>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</si>
  <si>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</si>
  <si>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</si>
  <si>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</si>
  <si>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</si>
  <si>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</si>
  <si>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</si>
  <si>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</si>
  <si>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</si>
  <si>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</si>
  <si>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</si>
  <si>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</si>
  <si>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</si>
  <si>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</si>
  <si>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</si>
  <si>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</si>
  <si>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</si>
  <si>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</si>
  <si>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</si>
  <si>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</si>
  <si>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</si>
  <si>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</si>
  <si>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</si>
  <si>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</si>
  <si>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</si>
  <si>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</si>
  <si>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</si>
  <si>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</si>
  <si>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</si>
  <si>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</si>
  <si>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</si>
  <si>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</si>
  <si>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</si>
  <si>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</si>
  <si>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</si>
  <si>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</si>
  <si>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</si>
  <si>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</si>
  <si>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</si>
  <si>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</si>
  <si>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</si>
  <si>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</si>
  <si>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</si>
  <si>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</si>
  <si>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</si>
  <si>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</si>
  <si>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</si>
  <si>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</si>
  <si>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</si>
  <si>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</si>
  <si>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</si>
  <si>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</si>
  <si>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</si>
  <si>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</si>
  <si>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</si>
  <si>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</si>
  <si>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</si>
  <si>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</si>
  <si>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</si>
  <si>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</si>
  <si>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</si>
  <si>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</si>
  <si>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</si>
  <si>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</si>
  <si>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</si>
  <si>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</si>
  <si>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</si>
  <si>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</si>
  <si>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</si>
  <si>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</si>
  <si>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</si>
  <si>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</si>
  <si>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</si>
  <si>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</si>
  <si>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</si>
  <si>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</si>
  <si>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</si>
  <si>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</si>
  <si>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</si>
  <si>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</si>
  <si>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</si>
  <si>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</si>
  <si>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</si>
  <si>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</si>
  <si>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</si>
  <si>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</si>
  <si>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</si>
  <si>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</si>
  <si>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</si>
  <si>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</si>
  <si>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</si>
  <si>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</si>
  <si>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</si>
  <si>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</si>
  <si>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</si>
  <si>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</si>
  <si>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</si>
  <si>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</si>
  <si>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</si>
  <si>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</si>
  <si>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</si>
  <si>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</si>
  <si>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</si>
  <si>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</si>
  <si>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</si>
  <si>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</si>
  <si>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</si>
  <si>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</si>
  <si>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</si>
  <si>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</si>
  <si>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</si>
  <si>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</si>
  <si>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</si>
  <si>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</si>
  <si>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</si>
  <si>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</si>
  <si>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</si>
  <si>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</si>
  <si>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</si>
  <si>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</si>
  <si>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</si>
  <si>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</si>
  <si>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</si>
  <si>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</si>
  <si>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</si>
  <si>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</si>
  <si>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</si>
  <si>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</si>
  <si>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</si>
  <si>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</si>
  <si>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</si>
  <si>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</si>
  <si>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</si>
  <si>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</si>
  <si>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</si>
  <si>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</si>
  <si>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</si>
  <si>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</si>
  <si>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</si>
  <si>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</si>
  <si>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</si>
  <si>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</si>
  <si>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</si>
  <si>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</si>
  <si>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</si>
  <si>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</si>
  <si>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</si>
  <si>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</si>
  <si>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</si>
  <si>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</si>
  <si>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</si>
  <si>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</si>
  <si>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</si>
  <si>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</si>
  <si>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</si>
  <si>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</si>
  <si>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</si>
  <si>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</si>
  <si>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</si>
  <si>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</si>
  <si>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</si>
  <si>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</si>
  <si>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</si>
  <si>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</si>
  <si>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</si>
  <si>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</si>
  <si>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</si>
  <si>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</si>
  <si>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</si>
  <si>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</si>
  <si>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</si>
  <si>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</si>
  <si>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</si>
  <si>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</si>
  <si>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</si>
  <si>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</si>
  <si>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</si>
  <si>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</si>
  <si>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</si>
  <si>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</si>
  <si>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</si>
  <si>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</si>
  <si>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</si>
  <si>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</si>
  <si>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</si>
  <si>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</si>
  <si>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</si>
  <si>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</si>
  <si>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</si>
  <si>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</si>
  <si>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</si>
  <si>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</si>
  <si>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</si>
  <si>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</si>
  <si>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</si>
  <si>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</si>
  <si>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</si>
  <si>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</si>
  <si>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</si>
  <si>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</si>
  <si>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</si>
  <si>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</si>
  <si>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</si>
  <si>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</si>
  <si>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</si>
  <si>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</si>
  <si>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</si>
  <si>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</si>
  <si>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</si>
  <si>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</si>
  <si>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</si>
  <si>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</si>
  <si>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</si>
  <si>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</si>
  <si>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</si>
  <si>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</si>
  <si>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</si>
  <si>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</si>
  <si>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</si>
  <si>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</si>
  <si>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</si>
  <si>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</si>
  <si>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</si>
  <si>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</si>
  <si>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</si>
  <si>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</si>
  <si>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</si>
  <si>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</si>
  <si>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</si>
  <si>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</si>
  <si>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</si>
  <si>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</si>
  <si>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</si>
  <si>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</si>
  <si>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</si>
  <si>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</si>
  <si>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</si>
  <si>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</si>
  <si>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</si>
  <si>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</si>
  <si>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</si>
  <si>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</si>
  <si>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</si>
  <si>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</si>
  <si>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</si>
  <si>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</si>
  <si>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</si>
  <si>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</si>
  <si>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</si>
  <si>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</si>
  <si>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</si>
  <si>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</si>
  <si>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</si>
  <si>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</si>
  <si>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</si>
  <si>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</si>
  <si>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</si>
  <si>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</si>
  <si>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</si>
  <si>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</si>
  <si>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</si>
  <si>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</si>
  <si>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</si>
  <si>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</si>
  <si>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</si>
  <si>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</si>
  <si>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</si>
  <si>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</si>
  <si>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</si>
  <si>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</si>
  <si>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</si>
  <si>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</si>
  <si>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</si>
  <si>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</si>
  <si>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</si>
  <si>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</si>
  <si>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</si>
  <si>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</si>
  <si>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</si>
  <si>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</si>
  <si>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</si>
  <si>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</si>
  <si>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</si>
  <si>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</si>
  <si>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</si>
  <si>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</si>
  <si>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</si>
  <si>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</si>
  <si>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</si>
  <si>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</si>
  <si>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</si>
  <si>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</si>
  <si>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</si>
  <si>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</si>
  <si>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</si>
  <si>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</si>
  <si>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</si>
  <si>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</si>
  <si>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</si>
  <si>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</si>
  <si>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</si>
  <si>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</si>
  <si>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</si>
  <si>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</si>
  <si>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</si>
  <si>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</si>
  <si>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</si>
  <si>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</si>
  <si>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</si>
  <si>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</si>
  <si>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</si>
  <si>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</si>
  <si>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</si>
  <si>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</si>
  <si>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</si>
  <si>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</si>
  <si>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</si>
  <si>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</si>
  <si>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</si>
  <si>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</si>
  <si>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</si>
  <si>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</si>
  <si>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</si>
  <si>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</si>
  <si>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</si>
  <si>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</si>
  <si>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</si>
  <si>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</si>
  <si>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</si>
  <si>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</si>
  <si>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</si>
  <si>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</si>
  <si>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</si>
  <si>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</si>
  <si>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</si>
  <si>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</si>
  <si>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</si>
  <si>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</si>
  <si>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</si>
  <si>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</si>
  <si>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</si>
  <si>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</si>
  <si>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</si>
  <si>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</si>
  <si>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</si>
  <si>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</si>
  <si>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</si>
  <si>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</si>
  <si>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</si>
  <si>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</si>
  <si>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</si>
  <si>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</si>
  <si>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</si>
  <si>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</si>
  <si>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</si>
  <si>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</si>
  <si>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</si>
  <si>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</si>
  <si>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</si>
  <si>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</si>
  <si>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</si>
  <si>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</si>
  <si>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</si>
  <si>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</si>
  <si>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</si>
  <si>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</si>
  <si>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</si>
  <si>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</si>
  <si>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</si>
  <si>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</si>
  <si>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</si>
  <si>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</si>
  <si>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</si>
  <si>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</si>
  <si>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</si>
  <si>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</si>
  <si>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</si>
  <si>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</si>
  <si>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</si>
  <si>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</si>
  <si>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</si>
  <si>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</si>
  <si>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</si>
  <si>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</si>
  <si>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</si>
  <si>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</si>
  <si>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</si>
  <si>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</si>
  <si>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</si>
  <si>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</si>
  <si>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</si>
  <si>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</si>
  <si>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</si>
  <si>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</si>
  <si>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</si>
  <si>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</si>
  <si>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</si>
  <si>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</si>
  <si>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</si>
  <si>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</si>
  <si>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</si>
  <si>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</si>
  <si>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</si>
  <si>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</si>
  <si>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</si>
  <si>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</si>
  <si>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</si>
  <si>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</si>
  <si>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</si>
  <si>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</si>
  <si>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</si>
  <si>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</si>
  <si>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</si>
  <si>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</si>
  <si>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</si>
  <si>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</si>
  <si>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</si>
  <si>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</si>
  <si>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</si>
  <si>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</si>
  <si>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</si>
  <si>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</si>
  <si>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</si>
  <si>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</si>
  <si>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</si>
  <si>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</si>
  <si>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</si>
  <si>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</si>
  <si>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</si>
  <si>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</si>
  <si>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</si>
  <si>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</si>
  <si>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</si>
  <si>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</si>
  <si>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</si>
  <si>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</si>
  <si>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</si>
  <si>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</si>
  <si>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</si>
  <si>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</si>
  <si>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</si>
  <si>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</si>
  <si>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</si>
  <si>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</si>
  <si>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</si>
  <si>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</si>
  <si>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</si>
  <si>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</si>
  <si>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</si>
  <si>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</si>
  <si>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</si>
  <si>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</si>
  <si>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</si>
  <si>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</si>
  <si>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</si>
  <si>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</si>
  <si>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</si>
  <si>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</si>
  <si>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</si>
  <si>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</si>
  <si>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</si>
  <si>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</si>
  <si>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</si>
  <si>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</si>
  <si>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</si>
  <si>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</si>
  <si>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</si>
  <si>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</si>
  <si>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</si>
  <si>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</si>
  <si>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</si>
  <si>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</si>
  <si>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</si>
  <si>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</si>
  <si>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</si>
  <si>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</si>
  <si>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</si>
  <si>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</si>
  <si>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</si>
  <si>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</si>
  <si>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</si>
  <si>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</si>
  <si>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</si>
  <si>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</si>
  <si>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</si>
  <si>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</si>
  <si>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</si>
  <si>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</si>
  <si>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</si>
  <si>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</si>
  <si>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</si>
  <si>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</si>
  <si>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</si>
  <si>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</si>
  <si>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</si>
  <si>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</si>
  <si>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</si>
  <si>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</si>
  <si>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</si>
  <si>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</si>
  <si>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</si>
  <si>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</si>
  <si>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</si>
  <si>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</si>
  <si>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</si>
  <si>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</si>
  <si>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</si>
  <si>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</si>
  <si>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</si>
  <si>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</si>
  <si>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</si>
  <si>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</si>
  <si>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</si>
  <si>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</si>
  <si>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</si>
  <si>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</si>
  <si>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</si>
  <si>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</si>
  <si>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</si>
  <si>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</si>
  <si>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</si>
  <si>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</si>
  <si>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</si>
  <si>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</si>
  <si>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</si>
  <si>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</si>
  <si>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</si>
  <si>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</si>
  <si>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</si>
  <si>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</si>
  <si>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</si>
  <si>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</si>
  <si>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</si>
  <si>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</si>
  <si>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</si>
  <si>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</si>
  <si>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</si>
  <si>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</si>
  <si>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</si>
  <si>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</si>
  <si>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</si>
  <si>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</si>
  <si>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</si>
  <si>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</si>
  <si>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</si>
  <si>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</si>
  <si>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</si>
  <si>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</si>
  <si>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</si>
  <si>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</si>
  <si>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</si>
  <si>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</si>
  <si>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</si>
  <si>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</si>
  <si>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</si>
  <si>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</si>
  <si>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</si>
  <si>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</si>
  <si>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</si>
  <si>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</si>
  <si>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</si>
  <si>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</si>
  <si>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</si>
  <si>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</si>
  <si>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</si>
  <si>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</si>
  <si>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</si>
  <si>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</si>
  <si>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</si>
  <si>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</si>
  <si>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</si>
  <si>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</si>
  <si>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</si>
  <si>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</si>
  <si>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</si>
  <si>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</si>
  <si>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</si>
  <si>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</si>
  <si>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</si>
  <si>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</si>
  <si>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</si>
  <si>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</si>
  <si>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</si>
  <si>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</si>
  <si>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</si>
  <si>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</si>
  <si>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</si>
  <si>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</si>
  <si>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</si>
  <si>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</si>
  <si>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</si>
  <si>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</si>
  <si>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</si>
  <si>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</si>
  <si>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</si>
  <si>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</si>
  <si>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</si>
  <si>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</si>
  <si>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</si>
  <si>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</si>
  <si>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</si>
  <si>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</si>
  <si>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</si>
  <si>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</si>
  <si>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</si>
  <si>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</si>
  <si>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</si>
  <si>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</si>
  <si>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</si>
  <si>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</si>
  <si>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</si>
  <si>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</si>
  <si>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</si>
  <si>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</si>
  <si>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</si>
  <si>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</si>
  <si>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</si>
  <si>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</si>
  <si>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</si>
  <si>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</si>
  <si>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</si>
  <si>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</si>
  <si>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</si>
  <si>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</si>
  <si>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</si>
  <si>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</si>
  <si>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</si>
  <si>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</si>
  <si>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</si>
  <si>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</si>
  <si>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</si>
  <si>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</si>
  <si>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</si>
  <si>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</si>
  <si>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</si>
  <si>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</si>
  <si>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</si>
  <si>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</si>
  <si>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</si>
  <si>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</si>
  <si>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</si>
  <si>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</si>
  <si>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</si>
  <si>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</si>
  <si>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</si>
  <si>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</si>
  <si>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</si>
  <si>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</si>
  <si>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</si>
  <si>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</si>
  <si>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</si>
  <si>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</si>
  <si>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</si>
  <si>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</si>
  <si>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</si>
  <si>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</si>
  <si>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</si>
  <si>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</si>
  <si>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</si>
  <si>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</si>
  <si>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</si>
  <si>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</si>
  <si>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</si>
  <si>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</si>
  <si>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</si>
  <si>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</si>
  <si>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</si>
  <si>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</si>
  <si>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</si>
  <si>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</si>
  <si>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</si>
  <si>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</si>
  <si>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</si>
  <si>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</si>
  <si>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</si>
  <si>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</si>
  <si>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</si>
  <si>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</si>
  <si>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</si>
  <si>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</si>
  <si>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</si>
  <si>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</si>
  <si>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</si>
  <si>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</si>
  <si>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</si>
  <si>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</si>
  <si>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</si>
  <si>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</si>
  <si>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</si>
  <si>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</si>
  <si>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</si>
  <si>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</si>
  <si>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</si>
  <si>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</si>
  <si>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</si>
  <si>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</si>
  <si>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</si>
  <si>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</si>
  <si>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</si>
  <si>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</si>
  <si>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</si>
  <si>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</si>
  <si>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</si>
  <si>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</si>
  <si>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</si>
  <si>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</si>
  <si>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</si>
  <si>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</si>
  <si>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</si>
  <si>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</si>
  <si>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</si>
  <si>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</si>
  <si>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</si>
  <si>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</si>
  <si>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</si>
  <si>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</si>
  <si>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</si>
  <si>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</si>
  <si>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</si>
  <si>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</si>
  <si>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</si>
  <si>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</si>
  <si>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</si>
  <si>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</si>
  <si>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</si>
  <si>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</si>
  <si>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</si>
  <si>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</si>
  <si>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</si>
  <si>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</si>
  <si>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</si>
  <si>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</si>
  <si>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</si>
  <si>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</si>
  <si>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</si>
  <si>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</si>
  <si>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</si>
  <si>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</si>
  <si>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</si>
  <si>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</si>
  <si>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</si>
  <si>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</si>
  <si>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</si>
  <si>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</si>
  <si>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</si>
  <si>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</si>
  <si>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</si>
  <si>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</si>
  <si>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</si>
  <si>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</si>
  <si>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</si>
  <si>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</si>
  <si>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</si>
  <si>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</si>
  <si>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</si>
  <si>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</si>
  <si>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</si>
  <si>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</si>
  <si>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</si>
  <si>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</si>
  <si>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</si>
  <si>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</si>
  <si>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</si>
  <si>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</si>
  <si>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</si>
  <si>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</si>
  <si>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</si>
  <si>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</si>
  <si>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</si>
  <si>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</si>
  <si>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</si>
  <si>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</si>
  <si>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</si>
  <si>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</si>
  <si>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</si>
  <si>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</si>
  <si>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</si>
  <si>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</si>
  <si>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</si>
  <si>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</si>
  <si>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</si>
  <si>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</si>
  <si>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</si>
  <si>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</si>
  <si>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</si>
  <si>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</si>
  <si>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</si>
  <si>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</si>
  <si>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</si>
  <si>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</si>
  <si>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</si>
  <si>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</si>
  <si>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</si>
  <si>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</si>
  <si>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</si>
  <si>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</si>
  <si>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</si>
  <si>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</si>
  <si>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</si>
  <si>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</si>
  <si>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</si>
  <si>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</si>
  <si>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</si>
  <si>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</si>
  <si>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</si>
  <si>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</si>
  <si>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</si>
  <si>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</si>
  <si>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</si>
  <si>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</si>
  <si>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</si>
  <si>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</si>
  <si>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</si>
  <si>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</si>
  <si>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</si>
  <si>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</si>
  <si>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</si>
  <si>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</si>
  <si>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</si>
  <si>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</si>
  <si>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</si>
  <si>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</si>
  <si>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</si>
  <si>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</si>
  <si>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</si>
  <si>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</si>
  <si>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</si>
  <si>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</si>
  <si>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</si>
  <si>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</si>
  <si>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</si>
  <si>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</si>
  <si>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</si>
  <si>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</si>
  <si>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</si>
  <si>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</si>
  <si>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</si>
  <si>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</si>
  <si>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</si>
  <si>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</si>
  <si>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</si>
  <si>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</si>
  <si>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</si>
  <si>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</si>
  <si>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</si>
  <si>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</si>
  <si>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</si>
  <si>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</si>
  <si>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</si>
  <si>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</si>
  <si>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</si>
  <si>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</si>
  <si>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</si>
  <si>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</si>
  <si>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</si>
  <si>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</si>
  <si>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</si>
  <si>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</si>
  <si>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</si>
  <si>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</si>
  <si>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</si>
  <si>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</si>
  <si>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</si>
  <si>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</si>
  <si>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</si>
  <si>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</si>
  <si>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</si>
  <si>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</si>
  <si>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</si>
  <si>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</si>
  <si>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</si>
  <si>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</si>
  <si>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</si>
  <si>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</si>
  <si>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</si>
  <si>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</si>
  <si>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</si>
  <si>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</si>
  <si>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</si>
  <si>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</si>
  <si>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</si>
  <si>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</si>
  <si>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</si>
  <si>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</si>
  <si>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</si>
  <si>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</si>
  <si>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</si>
  <si>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</si>
  <si>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</si>
  <si>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</si>
  <si>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</si>
  <si>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</si>
  <si>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</si>
  <si>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</si>
  <si>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</si>
  <si>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</si>
  <si>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</si>
  <si>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</si>
  <si>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</si>
  <si>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</si>
  <si>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</si>
  <si>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</si>
  <si>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</si>
  <si>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</si>
  <si>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</si>
  <si>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</si>
  <si>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</si>
  <si>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</si>
  <si>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</si>
  <si>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</si>
  <si>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</si>
  <si>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</si>
  <si>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</si>
  <si>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</si>
  <si>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</si>
  <si>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</si>
  <si>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</si>
  <si>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</si>
  <si>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</si>
  <si>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</si>
  <si>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</si>
  <si>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</si>
  <si>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</si>
  <si>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</si>
  <si>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</si>
  <si>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</si>
  <si>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</si>
  <si>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</si>
  <si>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</si>
  <si>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</si>
  <si>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</si>
  <si>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</si>
  <si>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</si>
  <si>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</si>
  <si>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</si>
  <si>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</si>
  <si>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</si>
  <si>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</si>
  <si>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</si>
  <si>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</si>
  <si>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</si>
  <si>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</si>
  <si>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</si>
  <si>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</si>
  <si>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</si>
  <si>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</si>
  <si>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</si>
  <si>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</si>
  <si>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</si>
  <si>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</si>
  <si>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</si>
  <si>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</si>
  <si>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</si>
  <si>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</si>
  <si>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</si>
  <si>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</si>
  <si>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</si>
  <si>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</si>
  <si>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</si>
  <si>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</si>
  <si>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</si>
  <si>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</si>
  <si>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</si>
  <si>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</si>
  <si>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</si>
  <si>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</si>
  <si>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</si>
  <si>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</si>
  <si>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</si>
  <si>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</si>
  <si>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</si>
  <si>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</si>
  <si>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</si>
  <si>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</si>
  <si>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</si>
  <si>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</si>
  <si>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</si>
  <si>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</si>
  <si>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</si>
  <si>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</si>
  <si>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</si>
  <si>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</si>
  <si>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</si>
  <si>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</si>
  <si>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</si>
  <si>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</si>
  <si>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</si>
  <si>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</si>
  <si>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</si>
  <si>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</si>
  <si>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</si>
  <si>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</si>
  <si>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</si>
  <si>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</si>
  <si>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</si>
  <si>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</si>
  <si>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</si>
  <si>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</si>
  <si>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</si>
  <si>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</si>
  <si>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</si>
  <si>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</si>
  <si>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</si>
  <si>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</si>
  <si>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</si>
  <si>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</si>
  <si>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</si>
  <si>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</si>
  <si>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</si>
  <si>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</si>
  <si>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</si>
  <si>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</si>
  <si>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</si>
  <si>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</si>
  <si>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</si>
  <si>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</si>
  <si>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</si>
  <si>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</si>
  <si>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</si>
  <si>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</si>
  <si>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</si>
  <si>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</si>
  <si>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</si>
  <si>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</si>
  <si>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</si>
  <si>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</si>
  <si>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</si>
  <si>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</si>
  <si>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</si>
  <si>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</si>
  <si>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</si>
  <si>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</si>
  <si>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</si>
  <si>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</si>
  <si>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</si>
  <si>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</si>
  <si>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</si>
  <si>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</si>
  <si>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</si>
  <si>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</si>
  <si>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</si>
  <si>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</si>
  <si>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</si>
  <si>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</si>
  <si>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</si>
  <si>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</si>
  <si>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</si>
  <si>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</si>
  <si>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</si>
  <si>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</si>
  <si>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</si>
  <si>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</si>
  <si>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</si>
  <si>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</si>
  <si>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</si>
  <si>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</si>
  <si>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</si>
  <si>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</si>
  <si>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</si>
  <si>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</si>
  <si>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</si>
  <si>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</si>
  <si>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</si>
  <si>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</si>
  <si>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</si>
  <si>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</si>
  <si>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</si>
  <si>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</si>
  <si>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</si>
  <si>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</si>
  <si>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</si>
  <si>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</si>
  <si>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</si>
  <si>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</si>
  <si>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</si>
  <si>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</si>
  <si>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</si>
  <si>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</si>
  <si>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</si>
  <si>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</si>
  <si>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</si>
  <si>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</si>
  <si>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</si>
  <si>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</si>
  <si>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</si>
  <si>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</si>
  <si>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</si>
  <si>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</si>
  <si>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</si>
  <si>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</si>
  <si>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</si>
  <si>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</si>
  <si>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</si>
  <si>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</si>
  <si>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</si>
  <si>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</si>
  <si>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</si>
  <si>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</si>
  <si>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</si>
  <si>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</si>
  <si>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</si>
  <si>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</si>
  <si>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</si>
  <si>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</si>
  <si>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</si>
  <si>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</si>
  <si>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</si>
  <si>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</si>
  <si>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</si>
  <si>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</si>
  <si>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</si>
  <si>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</si>
  <si>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</si>
  <si>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</si>
  <si>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</si>
  <si>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</si>
  <si>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</si>
  <si>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</si>
  <si>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</si>
  <si>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</si>
  <si>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</si>
  <si>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</si>
  <si>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</si>
  <si>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</si>
  <si>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</si>
  <si>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</si>
  <si>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</si>
  <si>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</si>
  <si>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</si>
  <si>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</si>
  <si>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</si>
  <si>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</si>
  <si>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</si>
  <si>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</si>
  <si>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</si>
  <si>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</si>
  <si>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</si>
  <si>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</si>
  <si>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</si>
  <si>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</si>
  <si>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</si>
  <si>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</si>
  <si>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</si>
  <si>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</si>
  <si>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</si>
  <si>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</si>
  <si>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</si>
  <si>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</si>
  <si>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</si>
  <si>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</si>
  <si>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</si>
  <si>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</si>
  <si>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</si>
  <si>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</si>
  <si>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</si>
  <si>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</si>
  <si>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</si>
  <si>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</si>
  <si>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</si>
  <si>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</si>
  <si>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</si>
  <si>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</si>
  <si>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</si>
  <si>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</si>
  <si>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</si>
  <si>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</si>
  <si>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</si>
  <si>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</si>
  <si>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</si>
  <si>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</si>
  <si>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</si>
  <si>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</si>
  <si>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</si>
  <si>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</si>
  <si>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</si>
  <si>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</si>
  <si>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</si>
  <si>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</si>
  <si>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</si>
  <si>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</si>
  <si>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</si>
  <si>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</si>
  <si>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</si>
  <si>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</si>
  <si>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</si>
  <si>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</si>
  <si>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</si>
  <si>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</si>
  <si>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</si>
  <si>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</si>
  <si>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</si>
  <si>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</si>
  <si>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</si>
  <si>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</si>
  <si>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</si>
  <si>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</si>
  <si>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</si>
  <si>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</si>
  <si>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</si>
  <si>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</si>
  <si>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</si>
  <si>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</si>
  <si>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</si>
  <si>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</si>
  <si>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</si>
  <si>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</si>
  <si>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</si>
  <si>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</si>
  <si>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</si>
  <si>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</si>
  <si>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</si>
  <si>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</si>
  <si>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</si>
  <si>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</si>
  <si>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</si>
  <si>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</si>
  <si>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</si>
  <si>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</si>
  <si>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</si>
  <si>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</si>
  <si>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</si>
  <si>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</si>
  <si>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</si>
  <si>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</si>
  <si>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</si>
  <si>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</si>
  <si>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</si>
  <si>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</si>
  <si>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</si>
  <si>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</si>
  <si>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</si>
  <si>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</si>
  <si>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</si>
  <si>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</si>
  <si>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</si>
  <si>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</si>
  <si>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</si>
  <si>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</si>
  <si>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</si>
  <si>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</si>
  <si>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</si>
  <si>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</si>
  <si>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</si>
  <si>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</si>
  <si>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</si>
  <si>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</si>
  <si>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</si>
  <si>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</si>
  <si>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</si>
  <si>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</si>
  <si>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</si>
  <si>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</si>
  <si>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</si>
  <si>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</si>
  <si>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</si>
  <si>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</si>
  <si>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</si>
  <si>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</si>
  <si>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</si>
  <si>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</si>
  <si>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</si>
  <si>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</si>
  <si>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</si>
  <si>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</si>
  <si>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</si>
  <si>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</si>
  <si>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</si>
  <si>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</si>
  <si>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</si>
  <si>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</si>
  <si>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</si>
  <si>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</si>
  <si>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</si>
  <si>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</si>
  <si>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</si>
  <si>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</si>
  <si>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</si>
  <si>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</si>
  <si>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</si>
  <si>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</si>
  <si>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</si>
  <si>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</si>
  <si>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</si>
  <si>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</si>
  <si>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</si>
  <si>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</si>
  <si>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</si>
  <si>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</si>
  <si>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</si>
  <si>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</si>
  <si>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</si>
  <si>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</si>
  <si>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</si>
  <si>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</si>
  <si>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</si>
  <si>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</si>
  <si>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</si>
  <si>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</si>
  <si>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</si>
  <si>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</si>
  <si>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</si>
  <si>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</si>
  <si>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</si>
  <si>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</si>
  <si>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</si>
  <si>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</si>
  <si>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</si>
  <si>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</si>
  <si>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</si>
  <si>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</si>
  <si>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</si>
  <si>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</si>
  <si>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</si>
  <si>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</si>
  <si>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</si>
  <si>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</si>
  <si>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</si>
  <si>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</si>
  <si>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</si>
  <si>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</si>
  <si>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</si>
  <si>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</si>
  <si>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</si>
  <si>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</si>
  <si>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</si>
  <si>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</si>
  <si>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</si>
  <si>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</si>
  <si>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</si>
  <si>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</si>
  <si>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</si>
  <si>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</si>
  <si>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</si>
  <si>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</si>
  <si>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</si>
  <si>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</si>
  <si>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</si>
  <si>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</si>
  <si>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</si>
  <si>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</si>
  <si>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</si>
  <si>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</si>
  <si>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</si>
  <si>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</si>
  <si>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</si>
  <si>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</si>
  <si>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</si>
  <si>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</si>
  <si>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</si>
  <si>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</si>
  <si>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</si>
  <si>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</si>
  <si>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</si>
  <si>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</si>
  <si>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</si>
  <si>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</si>
  <si>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</si>
  <si>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</si>
  <si>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</si>
  <si>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</si>
  <si>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</si>
  <si>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</si>
  <si>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</si>
  <si>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</si>
  <si>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</si>
  <si>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</si>
  <si>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</si>
  <si>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</si>
  <si>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</si>
  <si>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</si>
  <si>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</si>
  <si>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</si>
  <si>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</si>
  <si>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</si>
  <si>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</si>
  <si>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</si>
  <si>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</si>
  <si>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</si>
  <si>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</si>
  <si>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</si>
  <si>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</si>
  <si>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</si>
  <si>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</si>
  <si>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</si>
  <si>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</si>
  <si>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</si>
  <si>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</si>
  <si>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</si>
  <si>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</si>
  <si>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</si>
  <si>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</si>
  <si>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</si>
  <si>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</si>
  <si>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</si>
  <si>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</si>
  <si>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</si>
  <si>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</si>
  <si>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</si>
  <si>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</si>
  <si>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</si>
  <si>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</si>
  <si>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</si>
  <si>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</si>
  <si>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</si>
  <si>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</si>
  <si>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</si>
  <si>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</si>
  <si>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</si>
  <si>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</si>
  <si>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</si>
  <si>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</si>
  <si>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</si>
  <si>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</si>
  <si>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</si>
  <si>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</si>
  <si>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</si>
  <si>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</si>
  <si>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</si>
  <si>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</si>
  <si>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</si>
  <si>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</si>
  <si>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</si>
  <si>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</si>
  <si>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</si>
  <si>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</si>
  <si>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</si>
  <si>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</si>
  <si>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</si>
  <si>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</si>
  <si>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</si>
  <si>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</si>
  <si>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</si>
  <si>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</si>
  <si>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</si>
  <si>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</si>
  <si>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</si>
  <si>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</si>
  <si>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</si>
  <si>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</si>
  <si>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</si>
  <si>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</si>
  <si>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</si>
  <si>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</si>
  <si>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</si>
  <si>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</si>
  <si>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</si>
  <si>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</si>
  <si>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</si>
  <si>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</si>
  <si>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</si>
  <si>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</si>
  <si>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</si>
  <si>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</si>
  <si>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</si>
  <si>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</si>
  <si>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</si>
  <si>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</si>
  <si>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</si>
  <si>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</si>
  <si>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</si>
  <si>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</si>
  <si>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</si>
  <si>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</si>
  <si>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</si>
  <si>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</si>
  <si>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</si>
  <si>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</si>
  <si>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</si>
  <si>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</si>
  <si>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</si>
  <si>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</si>
  <si>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</si>
  <si>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</si>
  <si>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</si>
  <si>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</si>
  <si>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</si>
  <si>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</si>
  <si>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</si>
  <si>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</si>
  <si>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</si>
  <si>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</si>
  <si>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</si>
  <si>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</si>
  <si>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</si>
  <si>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</si>
  <si>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</si>
  <si>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</si>
  <si>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</si>
  <si>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</si>
  <si>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</si>
  <si>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</si>
  <si>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</si>
  <si>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</si>
  <si>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</si>
  <si>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</si>
  <si>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</si>
  <si>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</si>
  <si>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</si>
  <si>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</si>
  <si>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</si>
  <si>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</si>
  <si>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</si>
  <si>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</si>
  <si>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</si>
  <si>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</si>
  <si>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</si>
  <si>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</si>
  <si>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</si>
  <si>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</si>
  <si>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</si>
  <si>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</si>
  <si>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</si>
  <si>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</si>
  <si>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</si>
  <si>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</si>
  <si>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</si>
  <si>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</si>
  <si>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</si>
  <si>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</si>
  <si>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</si>
  <si>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</si>
  <si>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</si>
  <si>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</si>
  <si>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</si>
  <si>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</si>
  <si>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</si>
  <si>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</si>
  <si>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</si>
  <si>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</si>
  <si>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</si>
  <si>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</si>
  <si>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</si>
  <si>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</si>
  <si>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</si>
  <si>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</si>
  <si>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</si>
  <si>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</si>
  <si>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</si>
  <si>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</si>
  <si>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</si>
  <si>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</si>
  <si>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</si>
  <si>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</si>
  <si>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</si>
  <si>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</si>
  <si>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</si>
  <si>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</si>
  <si>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</si>
  <si>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</si>
  <si>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</si>
  <si>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</si>
  <si>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</si>
  <si>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</si>
  <si>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</si>
  <si>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</si>
  <si>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</si>
  <si>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</si>
  <si>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</si>
  <si>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</si>
  <si>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</si>
  <si>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</si>
  <si>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</si>
  <si>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</si>
  <si>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</si>
  <si>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</si>
  <si>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</si>
  <si>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</si>
  <si>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</si>
  <si>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</si>
  <si>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</si>
  <si>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</si>
  <si>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</si>
  <si>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</si>
  <si>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</si>
  <si>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</si>
  <si>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</si>
  <si>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</si>
  <si>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</si>
  <si>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</si>
  <si>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</si>
  <si>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</si>
  <si>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</si>
  <si>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</si>
  <si>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</si>
  <si>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</si>
  <si>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</si>
  <si>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</si>
  <si>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</si>
  <si>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</si>
  <si>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</si>
  <si>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</si>
  <si>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</si>
  <si>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</si>
  <si>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</si>
  <si>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</si>
  <si>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</si>
  <si>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</si>
  <si>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</si>
  <si>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</si>
  <si>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</si>
  <si>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</si>
  <si>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</si>
  <si>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</si>
  <si>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</si>
  <si>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</si>
  <si>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</si>
  <si>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</si>
  <si>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</si>
  <si>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</si>
  <si>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</si>
  <si>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</si>
  <si>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</si>
  <si>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</si>
  <si>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</si>
  <si>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</si>
  <si>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</si>
  <si>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</si>
  <si>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</si>
  <si>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</si>
  <si>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</si>
  <si>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</si>
  <si>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</si>
  <si>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</si>
  <si>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</si>
  <si>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</si>
  <si>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</si>
  <si>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</si>
  <si>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</si>
  <si>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</si>
  <si>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</si>
  <si>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</si>
  <si>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</si>
  <si>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</si>
  <si>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</si>
  <si>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</si>
  <si>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</si>
  <si>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</si>
  <si>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</si>
  <si>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</si>
  <si>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</si>
  <si>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</si>
  <si>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</si>
  <si>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</si>
  <si>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</si>
  <si>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</si>
  <si>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</si>
  <si>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</si>
  <si>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</si>
  <si>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</si>
  <si>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</si>
  <si>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</si>
  <si>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</si>
  <si>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</si>
  <si>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</si>
  <si>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</si>
  <si>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</si>
  <si>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</si>
  <si>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</si>
  <si>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</si>
  <si>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</si>
  <si>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</si>
  <si>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</si>
  <si>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</si>
  <si>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</si>
  <si>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</si>
  <si>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</si>
  <si>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</si>
  <si>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</si>
  <si>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</si>
  <si>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</si>
  <si>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</si>
  <si>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</si>
  <si>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</si>
  <si>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</si>
  <si>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</si>
  <si>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</si>
  <si>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</si>
  <si>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</si>
  <si>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</si>
  <si>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</si>
  <si>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</si>
  <si>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</si>
  <si>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</si>
  <si>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</si>
  <si>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</si>
  <si>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</si>
  <si>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</si>
  <si>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</si>
  <si>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</si>
  <si>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</si>
  <si>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</si>
  <si>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</si>
  <si>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</si>
  <si>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</si>
  <si>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</si>
  <si>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</si>
  <si>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</si>
  <si>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</si>
  <si>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</si>
  <si>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</si>
  <si>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</si>
  <si>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</si>
  <si>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</si>
  <si>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</si>
  <si>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</si>
  <si>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</si>
  <si>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</si>
  <si>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</si>
  <si>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</si>
  <si>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</si>
  <si>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</si>
  <si>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</si>
  <si>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</si>
  <si>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</si>
  <si>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</si>
  <si>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</si>
  <si>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</si>
  <si>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</si>
  <si>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</si>
  <si>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</si>
  <si>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</si>
  <si>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</si>
  <si>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</si>
  <si>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</si>
  <si>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</si>
  <si>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</si>
  <si>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</si>
  <si>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</si>
  <si>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</si>
  <si>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</si>
  <si>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</si>
  <si>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</si>
  <si>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</si>
  <si>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</si>
  <si>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</si>
  <si>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</si>
  <si>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</si>
  <si>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</si>
  <si>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</si>
  <si>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</si>
  <si>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</si>
  <si>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</si>
  <si>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</si>
  <si>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</si>
  <si>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</si>
  <si>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</si>
  <si>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</si>
  <si>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</si>
  <si>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</si>
  <si>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</si>
  <si>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</si>
  <si>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</si>
  <si>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</si>
  <si>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</si>
  <si>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</si>
  <si>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</si>
  <si>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</si>
  <si>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</si>
  <si>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</si>
  <si>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</si>
  <si>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</si>
  <si>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</si>
  <si>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</si>
  <si>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</si>
  <si>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</si>
  <si>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</si>
  <si>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</si>
  <si>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</si>
  <si>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</si>
  <si>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</si>
  <si>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</si>
  <si>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</si>
  <si>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</si>
  <si>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</si>
  <si>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</si>
  <si>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</si>
  <si>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</si>
  <si>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</si>
  <si>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</si>
  <si>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</si>
  <si>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</si>
  <si>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</si>
  <si>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</si>
  <si>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</si>
  <si>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</si>
  <si>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</si>
  <si>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</si>
  <si>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</si>
  <si>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</si>
  <si>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</si>
  <si>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</si>
  <si>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</si>
  <si>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</si>
  <si>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</si>
  <si>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</si>
  <si>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</si>
  <si>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</si>
  <si>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</si>
  <si>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</si>
  <si>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</si>
  <si>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</si>
  <si>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</si>
  <si>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</si>
  <si>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</si>
  <si>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</si>
  <si>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</si>
  <si>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</si>
  <si>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</si>
  <si>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</si>
  <si>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</si>
  <si>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</si>
  <si>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</si>
  <si>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</si>
  <si>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</si>
  <si>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</si>
  <si>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</si>
  <si>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</si>
  <si>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</si>
  <si>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</si>
  <si>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</si>
  <si>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</si>
  <si>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</si>
  <si>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</si>
  <si>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</si>
  <si>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</si>
  <si>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</si>
  <si>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</si>
  <si>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</si>
  <si>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</si>
  <si>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</si>
  <si>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</si>
  <si>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</si>
  <si>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</si>
  <si>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</si>
  <si>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</si>
  <si>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</si>
  <si>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</si>
  <si>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</si>
  <si>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</si>
  <si>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</si>
  <si>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</si>
  <si>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</si>
  <si>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</si>
  <si>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</si>
  <si>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</si>
  <si>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</si>
  <si>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</si>
  <si>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</si>
  <si>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</si>
  <si>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</si>
  <si>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</si>
  <si>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</si>
  <si>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</si>
  <si>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</si>
  <si>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</si>
  <si>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</si>
  <si>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</si>
  <si>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</si>
  <si>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</si>
  <si>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</si>
  <si>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</si>
  <si>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</si>
  <si>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</si>
  <si>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</si>
  <si>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</si>
  <si>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</si>
  <si>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</si>
  <si>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</si>
  <si>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</si>
  <si>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</si>
  <si>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</si>
  <si>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</si>
  <si>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</si>
  <si>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</si>
  <si>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</si>
  <si>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</si>
  <si>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</si>
  <si>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</si>
  <si>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</si>
  <si>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</si>
  <si>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</si>
  <si>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</si>
  <si>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</si>
  <si>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</si>
  <si>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</si>
  <si>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</si>
  <si>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</si>
  <si>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</si>
  <si>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</si>
  <si>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</si>
  <si>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</si>
  <si>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</si>
  <si>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</si>
  <si>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</si>
  <si>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</si>
  <si>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</si>
  <si>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</si>
  <si>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</si>
  <si>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</si>
  <si>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</si>
  <si>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</si>
  <si>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</si>
  <si>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</si>
  <si>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</si>
  <si>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</si>
  <si>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</si>
  <si>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</si>
  <si>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</si>
  <si>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</si>
  <si>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</si>
  <si>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</si>
  <si>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</si>
  <si>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</si>
  <si>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</si>
  <si>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</si>
  <si>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</si>
  <si>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</si>
  <si>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</si>
  <si>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</si>
  <si>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</si>
  <si>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</si>
  <si>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</si>
  <si>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</si>
  <si>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</si>
  <si>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</si>
  <si>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</si>
  <si>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</si>
  <si>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</si>
  <si>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</si>
  <si>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</si>
  <si>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</si>
  <si>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</si>
  <si>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</si>
  <si>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</si>
  <si>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</si>
  <si>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</si>
  <si>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</si>
  <si>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</si>
  <si>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</si>
  <si>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</si>
  <si>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</si>
  <si>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</si>
  <si>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</si>
  <si>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</si>
  <si>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</si>
  <si>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</si>
  <si>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</si>
  <si>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</si>
  <si>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</si>
  <si>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</si>
  <si>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</si>
  <si>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</si>
  <si>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</si>
  <si>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</si>
  <si>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</si>
  <si>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</si>
  <si>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</si>
  <si>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</si>
  <si>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</si>
  <si>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</si>
  <si>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</si>
  <si>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</si>
  <si>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</si>
  <si>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</si>
  <si>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</si>
  <si>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</si>
  <si>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</si>
  <si>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</si>
  <si>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</si>
  <si>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</si>
  <si>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</si>
  <si>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</si>
  <si>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</si>
  <si>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</si>
  <si>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</si>
  <si>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</si>
  <si>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</si>
  <si>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</si>
  <si>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</si>
  <si>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</si>
  <si>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</si>
  <si>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</si>
  <si>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</si>
  <si>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</si>
  <si>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</si>
  <si>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</si>
  <si>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</si>
  <si>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</si>
  <si>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</si>
  <si>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</si>
  <si>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</si>
  <si>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</si>
  <si>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</si>
  <si>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</si>
  <si>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</si>
  <si>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</si>
  <si>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</si>
  <si>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</si>
  <si>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</si>
  <si>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</si>
  <si>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</si>
  <si>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</si>
  <si>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</si>
  <si>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</si>
  <si>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</si>
  <si>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</si>
  <si>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</si>
  <si>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</si>
  <si>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</si>
  <si>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</si>
  <si>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</si>
  <si>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</si>
  <si>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</si>
  <si>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</si>
  <si>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</si>
  <si>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</si>
  <si>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</si>
  <si>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</si>
  <si>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</si>
  <si>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</si>
  <si>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</si>
  <si>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</si>
  <si>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</si>
  <si>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</si>
  <si>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</si>
  <si>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</si>
  <si>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</si>
  <si>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</si>
  <si>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</si>
  <si>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</si>
  <si>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</si>
  <si>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</si>
  <si>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</si>
  <si>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</si>
  <si>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</si>
  <si>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</si>
  <si>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</si>
  <si>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</si>
  <si>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</si>
  <si>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</si>
  <si>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</si>
  <si>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</si>
  <si>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</si>
  <si>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</si>
  <si>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</si>
  <si>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</si>
  <si>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</si>
  <si>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</si>
  <si>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</si>
  <si>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</si>
  <si>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</si>
  <si>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</si>
  <si>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</si>
  <si>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</si>
  <si>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</si>
  <si>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</si>
  <si>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</si>
  <si>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</si>
  <si>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</si>
  <si>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</si>
  <si>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</si>
  <si>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</si>
  <si>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</si>
  <si>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</si>
  <si>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</si>
  <si>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</si>
  <si>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</si>
  <si>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</si>
  <si>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</si>
  <si>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</si>
  <si>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</si>
  <si>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</si>
  <si>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</si>
  <si>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</si>
  <si>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</si>
  <si>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</si>
  <si>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</si>
  <si>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</si>
  <si>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</si>
  <si>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</si>
  <si>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</si>
  <si>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</si>
  <si>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</si>
  <si>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</si>
  <si>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</si>
  <si>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</si>
  <si>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</si>
  <si>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</si>
  <si>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</si>
  <si>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</si>
  <si>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</si>
  <si>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</si>
  <si>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</si>
  <si>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</si>
  <si>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</si>
  <si>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</si>
  <si>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</si>
  <si>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</si>
  <si>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</si>
  <si>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</si>
  <si>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</si>
  <si>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</si>
  <si>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</si>
  <si>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</si>
  <si>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</si>
  <si>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</si>
  <si>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</si>
  <si>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</si>
  <si>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</si>
  <si>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</si>
  <si>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</si>
  <si>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</si>
  <si>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</si>
  <si>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</si>
  <si>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</si>
  <si>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</si>
  <si>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</si>
  <si>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</si>
  <si>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</si>
  <si>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</si>
  <si>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</si>
  <si>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</si>
  <si>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</si>
  <si>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</si>
  <si>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</si>
  <si>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</si>
  <si>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</si>
  <si>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</si>
  <si>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</si>
  <si>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</si>
  <si>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</si>
  <si>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</si>
  <si>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</si>
  <si>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</si>
  <si>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</si>
  <si>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</si>
  <si>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</si>
  <si>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</si>
  <si>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</si>
  <si>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</si>
  <si>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</si>
  <si>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</si>
  <si>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</si>
  <si>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</si>
  <si>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</si>
  <si>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</si>
  <si>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</si>
  <si>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</si>
  <si>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</si>
  <si>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</si>
  <si>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</si>
  <si>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</si>
  <si>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</si>
  <si>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</si>
  <si>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</si>
  <si>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</si>
  <si>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</si>
  <si>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</si>
  <si>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</si>
  <si>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</si>
  <si>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</si>
  <si>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</si>
  <si>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</si>
  <si>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</si>
  <si>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</si>
  <si>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</si>
  <si>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</si>
  <si>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</si>
  <si>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</si>
  <si>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</si>
  <si>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</si>
  <si>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</si>
  <si>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</si>
  <si>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</si>
  <si>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</si>
  <si>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</si>
  <si>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</si>
  <si>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</si>
  <si>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</si>
  <si>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</si>
  <si>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</si>
  <si>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</si>
  <si>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</si>
  <si>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</si>
  <si>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</si>
  <si>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</si>
  <si>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</si>
  <si>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</si>
  <si>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</si>
  <si>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</si>
  <si>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</si>
  <si>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</si>
  <si>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</si>
  <si>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</si>
  <si>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</si>
  <si>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</si>
  <si>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</si>
  <si>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</si>
  <si>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</si>
  <si>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</si>
  <si>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</si>
  <si>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</si>
  <si>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</si>
  <si>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</si>
  <si>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</si>
  <si>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</si>
  <si>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</si>
  <si>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</si>
  <si>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</si>
  <si>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</si>
  <si>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</si>
  <si>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</si>
  <si>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</si>
  <si>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</si>
  <si>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</si>
  <si>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</si>
  <si>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</si>
  <si>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</si>
  <si>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</si>
  <si>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</si>
  <si>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</si>
  <si>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</si>
  <si>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</si>
  <si>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</si>
  <si>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</si>
  <si>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</si>
  <si>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</si>
  <si>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</si>
  <si>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</si>
  <si>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</si>
  <si>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</si>
  <si>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</si>
  <si>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</si>
  <si>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</si>
  <si>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</si>
  <si>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</si>
  <si>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</si>
  <si>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</si>
  <si>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</si>
  <si>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</si>
  <si>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</si>
  <si>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</si>
  <si>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</si>
  <si>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</si>
  <si>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</si>
  <si>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</si>
  <si>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</si>
  <si>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</si>
  <si>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</si>
  <si>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</si>
  <si>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</si>
  <si>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</si>
  <si>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</si>
  <si>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</si>
  <si>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</si>
  <si>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</si>
  <si>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</si>
  <si>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</si>
  <si>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</si>
  <si>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</si>
  <si>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</si>
  <si>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</si>
  <si>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</si>
  <si>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</si>
  <si>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</si>
  <si>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</si>
  <si>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</si>
  <si>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</si>
  <si>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</si>
  <si>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</si>
  <si>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</si>
  <si>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</si>
  <si>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</si>
  <si>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</si>
  <si>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</si>
  <si>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</si>
  <si>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</si>
  <si>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</si>
  <si>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</si>
  <si>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</si>
  <si>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</si>
  <si>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</si>
  <si>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</si>
  <si>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</si>
  <si>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</si>
  <si>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</si>
  <si>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</si>
  <si>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</si>
  <si>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</si>
  <si>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</si>
  <si>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</si>
  <si>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</si>
  <si>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</si>
  <si>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</si>
  <si>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</si>
  <si>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</si>
  <si>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</si>
  <si>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</si>
  <si>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</si>
  <si>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</si>
  <si>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</si>
  <si>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</si>
  <si>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</si>
  <si>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</si>
  <si>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</si>
  <si>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</si>
  <si>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</si>
  <si>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</si>
  <si>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</si>
  <si>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</si>
  <si>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</si>
  <si>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</si>
  <si>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</si>
  <si>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</si>
  <si>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</si>
  <si>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</si>
  <si>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</si>
  <si>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</si>
  <si>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</si>
  <si>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</si>
  <si>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</si>
  <si>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</si>
  <si>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</si>
  <si>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</si>
  <si>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</si>
  <si>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</si>
  <si>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</si>
  <si>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</si>
  <si>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</si>
  <si>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</si>
  <si>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</si>
  <si>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</si>
  <si>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</si>
  <si>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</si>
  <si>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</si>
  <si>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</si>
  <si>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</si>
  <si>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</si>
  <si>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</si>
  <si>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</si>
  <si>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</si>
  <si>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</si>
  <si>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</si>
  <si>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</si>
  <si>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</si>
  <si>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</si>
  <si>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</si>
  <si>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</si>
  <si>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</si>
  <si>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</si>
  <si>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</si>
  <si>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</si>
  <si>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</si>
  <si>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</si>
  <si>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</si>
  <si>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</si>
  <si>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</si>
  <si>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</si>
  <si>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</si>
  <si>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</si>
  <si>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</si>
  <si>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</si>
  <si>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</si>
  <si>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</si>
  <si>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</si>
  <si>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</si>
  <si>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</si>
  <si>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</si>
  <si>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</si>
  <si>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</si>
  <si>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</si>
  <si>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</si>
  <si>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</si>
  <si>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</si>
  <si>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</si>
  <si>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</si>
  <si>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</si>
  <si>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</si>
  <si>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</si>
  <si>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</si>
  <si>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</si>
  <si>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</si>
  <si>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</si>
  <si>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</si>
  <si>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</si>
  <si>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</si>
  <si>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</si>
  <si>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</si>
  <si>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</si>
  <si>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</si>
  <si>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</si>
  <si>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</si>
  <si>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</si>
  <si>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</si>
  <si>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</si>
  <si>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</si>
  <si>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</si>
  <si>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</si>
  <si>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</si>
  <si>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</si>
  <si>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</si>
  <si>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</si>
  <si>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</si>
  <si>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</si>
  <si>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</si>
  <si>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</si>
  <si>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</si>
  <si>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</si>
  <si>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</si>
  <si>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</si>
  <si>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</si>
  <si>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</si>
  <si>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</si>
  <si>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</si>
  <si>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</si>
  <si>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</si>
  <si>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</si>
  <si>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</si>
  <si>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</si>
  <si>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</si>
  <si>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</si>
  <si>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</si>
  <si>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</si>
  <si>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</si>
  <si>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</si>
  <si>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</si>
  <si>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</si>
  <si>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</si>
  <si>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</si>
  <si>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</si>
  <si>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</si>
  <si>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</si>
  <si>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</si>
  <si>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</si>
  <si>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</si>
  <si>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</si>
  <si>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</si>
  <si>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</si>
  <si>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</si>
  <si>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</si>
  <si>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</si>
  <si>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</si>
  <si>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</si>
  <si>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</si>
  <si>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</si>
  <si>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</si>
  <si>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</si>
  <si>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</si>
  <si>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</si>
  <si>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</si>
  <si>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</si>
  <si>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</si>
  <si>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</si>
  <si>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</si>
  <si>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</si>
  <si>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</si>
  <si>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</si>
  <si>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</si>
  <si>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</si>
  <si>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</si>
  <si>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</si>
  <si>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</si>
  <si>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</si>
  <si>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</si>
  <si>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</si>
  <si>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</si>
  <si>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</si>
  <si>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</si>
  <si>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</si>
  <si>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</si>
  <si>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</si>
  <si>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</si>
  <si>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</si>
  <si>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</si>
  <si>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</si>
  <si>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</si>
  <si>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</si>
  <si>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</si>
  <si>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</si>
  <si>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</si>
  <si>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</si>
  <si>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</si>
  <si>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</si>
  <si>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</si>
  <si>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</si>
  <si>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</si>
  <si>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</si>
  <si>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</si>
  <si>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</si>
  <si>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</si>
  <si>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</si>
  <si>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</si>
  <si>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</si>
  <si>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</si>
  <si>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</si>
  <si>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</si>
  <si>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</si>
  <si>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</si>
  <si>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</si>
  <si>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</si>
  <si>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</si>
  <si>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</si>
  <si>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</si>
  <si>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</si>
  <si>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</si>
  <si>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</si>
  <si>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</si>
  <si>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</si>
  <si>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</si>
  <si>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</si>
  <si>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</si>
  <si>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</si>
  <si>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</si>
  <si>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</si>
  <si>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</si>
  <si>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</si>
  <si>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</si>
  <si>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</si>
  <si>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</si>
  <si>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</si>
  <si>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</si>
  <si>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</si>
  <si>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</si>
  <si>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</si>
  <si>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</si>
  <si>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</si>
  <si>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</si>
  <si>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</si>
  <si>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</si>
  <si>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</si>
  <si>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</si>
  <si>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</si>
  <si>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</si>
  <si>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</si>
  <si>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</si>
  <si>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</si>
  <si>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</si>
  <si>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</si>
  <si>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</si>
  <si>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</si>
  <si>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</si>
  <si>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</si>
  <si>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</si>
  <si>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</si>
  <si>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</si>
  <si>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</si>
  <si>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</si>
  <si>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</si>
  <si>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</si>
  <si>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</si>
  <si>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</si>
  <si>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</si>
  <si>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</si>
  <si>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</si>
  <si>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</si>
  <si>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</si>
  <si>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</si>
  <si>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</si>
  <si>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</si>
  <si>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</si>
  <si>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</si>
  <si>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</si>
  <si>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</si>
  <si>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</si>
  <si>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</si>
  <si>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</si>
  <si>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</si>
  <si>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</si>
  <si>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</si>
  <si>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</si>
  <si>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</si>
  <si>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</si>
  <si>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</si>
  <si>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</si>
  <si>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</si>
  <si>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</si>
  <si>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</si>
  <si>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</si>
  <si>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</si>
  <si>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</si>
  <si>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</si>
  <si>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</si>
  <si>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</si>
  <si>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</si>
  <si>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</si>
  <si>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</si>
  <si>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</si>
  <si>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</si>
  <si>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</si>
  <si>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</si>
  <si>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</si>
  <si>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</si>
  <si>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</si>
  <si>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</si>
  <si>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</si>
  <si>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</si>
  <si>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</si>
  <si>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</si>
  <si>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</si>
  <si>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</si>
  <si>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</si>
  <si>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</si>
  <si>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</si>
  <si>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</si>
  <si>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</si>
  <si>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</si>
  <si>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</si>
  <si>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</si>
  <si>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</si>
  <si>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</si>
  <si>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</si>
  <si>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</si>
  <si>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</si>
  <si>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</si>
  <si>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</si>
  <si>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</si>
  <si>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</si>
  <si>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</si>
  <si>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</si>
  <si>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</si>
  <si>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</si>
  <si>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</si>
  <si>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</si>
  <si>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</si>
  <si>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</si>
  <si>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</si>
  <si>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</si>
  <si>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</si>
  <si>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</si>
  <si>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</si>
  <si>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</si>
  <si>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</si>
  <si>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</si>
  <si>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</si>
  <si>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</si>
  <si>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</si>
  <si>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</si>
  <si>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</si>
  <si>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</si>
  <si>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</si>
  <si>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</si>
  <si>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</si>
  <si>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</si>
  <si>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</si>
  <si>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</si>
  <si>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</si>
  <si>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</si>
  <si>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</si>
  <si>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</si>
  <si>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</si>
  <si>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</si>
  <si>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</si>
  <si>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</si>
  <si>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</si>
  <si>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</si>
  <si>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</si>
  <si>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</si>
  <si>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</si>
  <si>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</si>
  <si>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</si>
  <si>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</si>
  <si>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</si>
  <si>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</si>
  <si>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</si>
  <si>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</si>
  <si>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</si>
  <si>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</si>
  <si>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</si>
  <si>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</si>
  <si>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</si>
  <si>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</si>
  <si>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</si>
  <si>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</si>
  <si>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</si>
  <si>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</si>
  <si>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</si>
  <si>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</si>
  <si>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</si>
  <si>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</si>
  <si>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</si>
  <si>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</si>
  <si>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</si>
  <si>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</si>
  <si>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</si>
  <si>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</si>
  <si>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</si>
  <si>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</si>
  <si>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</si>
  <si>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</si>
  <si>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</si>
  <si>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</si>
  <si>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</si>
  <si>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</si>
  <si>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</si>
  <si>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</si>
  <si>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</si>
  <si>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</si>
  <si>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</si>
  <si>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</si>
  <si>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</si>
  <si>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</si>
  <si>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</si>
  <si>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</si>
  <si>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</si>
  <si>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</si>
  <si>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</si>
  <si>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</si>
  <si>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</si>
  <si>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</si>
  <si>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</si>
  <si>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</si>
  <si>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</si>
  <si>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</si>
  <si>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</si>
  <si>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</si>
  <si>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</si>
  <si>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</si>
  <si>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</si>
  <si>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</si>
  <si>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</si>
  <si>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</si>
  <si>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</si>
  <si>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</si>
  <si>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</si>
  <si>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</si>
  <si>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</si>
  <si>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</si>
  <si>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</si>
  <si>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</si>
  <si>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</si>
  <si>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</si>
  <si>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</si>
  <si>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</si>
  <si>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</si>
  <si>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</si>
  <si>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</si>
  <si>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</si>
  <si>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</si>
  <si>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</si>
  <si>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</si>
  <si>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</si>
  <si>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</si>
  <si>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</si>
  <si>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</si>
  <si>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</si>
  <si>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</si>
  <si>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</si>
  <si>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</si>
  <si>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</si>
  <si>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</si>
  <si>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</si>
  <si>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</si>
  <si>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</si>
  <si>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</si>
  <si>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</si>
  <si>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</si>
  <si>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</si>
  <si>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</si>
  <si>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</si>
  <si>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</si>
  <si>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</si>
  <si>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</si>
  <si>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</si>
  <si>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</si>
  <si>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</si>
  <si>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</si>
  <si>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</si>
  <si>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</si>
  <si>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</si>
  <si>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</si>
  <si>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</si>
  <si>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</si>
  <si>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</si>
  <si>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</si>
  <si>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</si>
  <si>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</si>
  <si>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</si>
  <si>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</si>
  <si>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</si>
  <si>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</si>
  <si>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</si>
  <si>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</si>
  <si>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</si>
  <si>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</si>
  <si>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</si>
  <si>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</si>
  <si>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</si>
  <si>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</si>
  <si>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</si>
  <si>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</si>
  <si>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</si>
  <si>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</si>
  <si>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</si>
  <si>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</si>
  <si>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</si>
  <si>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</si>
  <si>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</si>
  <si>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</si>
  <si>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</si>
  <si>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</si>
  <si>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</si>
  <si>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</si>
  <si>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</si>
  <si>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</si>
  <si>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</si>
  <si>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</si>
  <si>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</si>
  <si>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</si>
  <si>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</si>
  <si>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</si>
  <si>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</si>
  <si>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</si>
  <si>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</si>
  <si>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</si>
  <si>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</si>
  <si>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</si>
  <si>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</si>
  <si>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</si>
  <si>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</si>
  <si>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</si>
  <si>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</si>
  <si>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</si>
  <si>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</si>
  <si>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</si>
  <si>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</si>
  <si>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</si>
  <si>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</si>
  <si>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</si>
  <si>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</si>
  <si>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</si>
  <si>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</si>
  <si>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</si>
  <si>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</si>
  <si>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</si>
  <si>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</si>
  <si>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</si>
  <si>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</si>
  <si>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</si>
  <si>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</si>
  <si>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</si>
  <si>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</si>
  <si>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</si>
  <si>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</si>
  <si>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</si>
  <si>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</si>
  <si>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</si>
  <si>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</si>
  <si>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</si>
  <si>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</si>
  <si>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</si>
  <si>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</si>
  <si>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</si>
  <si>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</si>
  <si>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</si>
  <si>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</si>
  <si>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</si>
  <si>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</si>
  <si>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</si>
  <si>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</si>
  <si>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</si>
  <si>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</si>
  <si>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</si>
  <si>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</si>
  <si>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</si>
  <si>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</si>
  <si>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</si>
  <si>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</si>
  <si>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</si>
  <si>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</si>
  <si>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</si>
  <si>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</si>
  <si>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</si>
  <si>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</si>
  <si>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</si>
  <si>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</si>
  <si>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</si>
  <si>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</si>
  <si>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</si>
  <si>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</si>
  <si>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</si>
  <si>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</si>
  <si>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</si>
  <si>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</si>
  <si>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</si>
  <si>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</si>
  <si>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</si>
  <si>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</si>
  <si>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</si>
  <si>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</si>
  <si>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</si>
  <si>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</si>
  <si>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</si>
  <si>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</si>
  <si>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</si>
  <si>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</si>
  <si>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</si>
  <si>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</si>
  <si>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</si>
  <si>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</si>
  <si>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</si>
  <si>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</si>
  <si>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</si>
  <si>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</si>
  <si>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</si>
  <si>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</si>
  <si>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</si>
  <si>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</si>
  <si>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</si>
  <si>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</si>
  <si>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</si>
  <si>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</si>
  <si>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</si>
  <si>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</si>
  <si>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</si>
  <si>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</si>
  <si>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</si>
  <si>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</si>
  <si>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</si>
  <si>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</si>
  <si>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</si>
  <si>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</si>
  <si>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</si>
  <si>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</si>
  <si>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</si>
  <si>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</si>
  <si>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</si>
  <si>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</si>
  <si>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</si>
  <si>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</si>
  <si>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</si>
  <si>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</si>
  <si>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</si>
  <si>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</si>
  <si>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</si>
  <si>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</si>
  <si>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</si>
  <si>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</si>
  <si>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</si>
  <si>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</si>
  <si>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</si>
  <si>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</si>
  <si>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</si>
  <si>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</si>
  <si>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</si>
  <si>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</si>
  <si>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</si>
  <si>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</si>
  <si>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</si>
  <si>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</si>
  <si>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</si>
  <si>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</si>
  <si>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</si>
  <si>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</si>
  <si>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</si>
  <si>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</si>
  <si>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</si>
  <si>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</si>
  <si>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</si>
  <si>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</si>
  <si>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</si>
  <si>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</si>
  <si>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</si>
  <si>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</si>
  <si>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</si>
  <si>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</si>
  <si>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</si>
  <si>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</si>
  <si>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</si>
  <si>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</si>
  <si>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</si>
  <si>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</si>
  <si>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</si>
  <si>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</si>
  <si>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</si>
  <si>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</si>
  <si>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</si>
  <si>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</si>
  <si>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</si>
  <si>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</si>
  <si>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</si>
  <si>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</si>
  <si>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</si>
  <si>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</si>
  <si>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</si>
  <si>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</si>
  <si>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</si>
  <si>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</si>
  <si>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</si>
  <si>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</si>
  <si>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</si>
  <si>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</si>
  <si>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</si>
  <si>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</si>
  <si>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</si>
  <si>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</si>
  <si>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</si>
  <si>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</si>
  <si>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</si>
  <si>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</si>
  <si>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</si>
  <si>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</si>
  <si>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</si>
  <si>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</si>
  <si>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</si>
  <si>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</si>
  <si>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</si>
  <si>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</si>
  <si>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</si>
  <si>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</si>
  <si>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</si>
  <si>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</si>
  <si>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</si>
  <si>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</si>
  <si>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</si>
  <si>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</si>
  <si>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</si>
  <si>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</si>
  <si>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</si>
  <si>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</si>
  <si>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</si>
  <si>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</si>
  <si>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</si>
  <si>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</si>
  <si>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</si>
  <si>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</si>
  <si>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</si>
  <si>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</si>
  <si>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</si>
  <si>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</si>
  <si>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</si>
  <si>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</si>
  <si>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</si>
  <si>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</si>
  <si>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</si>
  <si>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</si>
  <si>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</si>
  <si>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</si>
  <si>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</si>
  <si>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</si>
  <si>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</si>
  <si>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</si>
  <si>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</si>
  <si>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</si>
  <si>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</si>
  <si>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</si>
  <si>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</si>
  <si>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</si>
  <si>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</si>
  <si>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</si>
  <si>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</si>
  <si>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</si>
  <si>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</si>
  <si>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</si>
  <si>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</si>
  <si>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</si>
  <si>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</si>
  <si>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</si>
  <si>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</si>
  <si>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</si>
  <si>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</si>
  <si>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</si>
  <si>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</si>
  <si>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</si>
  <si>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</si>
  <si>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</si>
  <si>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</si>
  <si>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</si>
  <si>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</si>
  <si>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</si>
  <si>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</si>
  <si>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</si>
  <si>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</si>
  <si>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</si>
  <si>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</si>
  <si>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</si>
  <si>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</si>
  <si>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</si>
  <si>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</si>
  <si>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</si>
  <si>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</si>
  <si>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</si>
  <si>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</si>
  <si>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</si>
  <si>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</si>
  <si>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</si>
  <si>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</si>
  <si>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</si>
  <si>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</si>
  <si>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</si>
  <si>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</si>
  <si>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</si>
  <si>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</si>
  <si>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</si>
  <si>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</si>
  <si>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</si>
  <si>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</si>
  <si>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</si>
  <si>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</si>
  <si>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</si>
  <si>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</si>
  <si>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</si>
  <si>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</si>
  <si>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</si>
  <si>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</si>
  <si>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</si>
  <si>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</si>
  <si>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</si>
  <si>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</si>
  <si>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</si>
  <si>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</si>
  <si>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</si>
  <si>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</si>
  <si>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</si>
  <si>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</si>
  <si>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</si>
  <si>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</si>
  <si>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</si>
  <si>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</si>
  <si>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</si>
  <si>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</si>
  <si>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</si>
  <si>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</si>
  <si>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</si>
  <si>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</si>
  <si>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</si>
  <si>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</si>
  <si>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</si>
  <si>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</si>
  <si>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</si>
  <si>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</si>
  <si>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</si>
  <si>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</si>
  <si>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</si>
  <si>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</si>
  <si>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</si>
  <si>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</si>
  <si>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</si>
  <si>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</si>
  <si>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</si>
  <si>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</si>
  <si>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</si>
  <si>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</si>
  <si>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</si>
  <si>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</si>
  <si>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</si>
  <si>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</si>
  <si>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</si>
  <si>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</si>
  <si>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</si>
  <si>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</si>
  <si>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</si>
  <si>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</si>
  <si>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</si>
  <si>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</si>
  <si>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</si>
  <si>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</si>
  <si>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</si>
  <si>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</si>
  <si>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</si>
  <si>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</si>
  <si>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</si>
  <si>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</si>
  <si>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</si>
  <si>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</si>
  <si>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</si>
  <si>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</si>
  <si>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</si>
  <si>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</si>
  <si>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</si>
  <si>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</si>
  <si>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</si>
  <si>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</si>
  <si>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</si>
  <si>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</si>
  <si>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</si>
  <si>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</si>
  <si>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</si>
  <si>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</si>
  <si>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</si>
  <si>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</si>
  <si>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</si>
  <si>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</si>
  <si>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</si>
  <si>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</si>
  <si>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</si>
  <si>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</si>
  <si>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</si>
  <si>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</si>
  <si>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</si>
  <si>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</si>
  <si>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</si>
  <si>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</si>
  <si>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</si>
  <si>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</si>
  <si>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</si>
  <si>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</si>
  <si>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</si>
  <si>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</si>
  <si>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</si>
  <si>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</si>
  <si>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</si>
  <si>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</si>
  <si>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</si>
  <si>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</si>
  <si>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</si>
  <si>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</si>
  <si>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</si>
  <si>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</si>
  <si>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</si>
  <si>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</si>
  <si>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</si>
  <si>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</si>
  <si>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</si>
  <si>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</si>
  <si>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</si>
  <si>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</si>
  <si>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</si>
  <si>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</si>
  <si>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</si>
  <si>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</si>
  <si>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</si>
  <si>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</si>
  <si>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</si>
  <si>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</si>
  <si>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</si>
  <si>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</si>
  <si>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</si>
  <si>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</si>
  <si>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</si>
  <si>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</si>
  <si>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</si>
  <si>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</si>
  <si>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</si>
  <si>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</si>
  <si>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</si>
  <si>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</si>
  <si>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</si>
  <si>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</si>
  <si>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</si>
  <si>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</si>
  <si>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</si>
  <si>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</si>
  <si>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</si>
  <si>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</si>
  <si>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</si>
  <si>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</si>
  <si>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</si>
  <si>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</si>
  <si>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</si>
  <si>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</si>
  <si>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</si>
  <si>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</si>
  <si>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</si>
  <si>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</si>
  <si>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</si>
  <si>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</si>
  <si>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</si>
  <si>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</si>
  <si>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</si>
  <si>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</si>
  <si>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</si>
  <si>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</si>
  <si>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</si>
  <si>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</si>
  <si>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</si>
  <si>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</si>
  <si>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</si>
  <si>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</si>
  <si>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</si>
  <si>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</si>
  <si>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</si>
  <si>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</si>
  <si>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</si>
  <si>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</si>
  <si>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</si>
  <si>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</si>
  <si>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</si>
  <si>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</si>
  <si>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</si>
  <si>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</si>
  <si>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</si>
  <si>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</si>
  <si>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</si>
  <si>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</si>
  <si>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</si>
  <si>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</si>
  <si>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</si>
  <si>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</si>
  <si>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</si>
  <si>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</si>
  <si>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</si>
  <si>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</si>
  <si>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</si>
  <si>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</si>
  <si>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</si>
  <si>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</si>
  <si>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</si>
  <si>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</si>
  <si>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</si>
  <si>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</si>
  <si>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</si>
  <si>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</si>
  <si>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</si>
  <si>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</si>
  <si>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</si>
  <si>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</si>
  <si>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</si>
  <si>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</si>
  <si>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</si>
  <si>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</si>
  <si>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</si>
  <si>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</si>
  <si>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</si>
  <si>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</si>
  <si>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</si>
  <si>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</si>
  <si>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</si>
  <si>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</si>
  <si>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</si>
  <si>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</si>
  <si>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</si>
  <si>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</si>
  <si>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</si>
  <si>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</si>
  <si>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</si>
  <si>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</si>
  <si>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</si>
  <si>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</si>
  <si>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</si>
  <si>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</si>
  <si>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</si>
  <si>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</si>
  <si>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</si>
  <si>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</si>
  <si>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</si>
  <si>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</si>
  <si>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</si>
  <si>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</si>
  <si>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</si>
  <si>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</si>
  <si>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</si>
  <si>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</si>
  <si>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</si>
  <si>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</si>
  <si>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</si>
  <si>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</si>
  <si>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</si>
  <si>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</si>
  <si>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</si>
  <si>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</si>
  <si>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</si>
  <si>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</si>
  <si>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</si>
  <si>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</si>
  <si>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</si>
  <si>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</si>
  <si>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</si>
  <si>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</si>
  <si>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</si>
  <si>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</si>
  <si>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</si>
  <si>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</si>
  <si>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</si>
  <si>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</si>
  <si>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</si>
  <si>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</si>
  <si>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</si>
  <si>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</si>
  <si>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</si>
  <si>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</si>
  <si>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</si>
  <si>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</si>
  <si>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</si>
  <si>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</si>
  <si>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</si>
  <si>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</si>
  <si>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</si>
  <si>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</si>
  <si>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</si>
  <si>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</si>
  <si>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</si>
  <si>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</si>
  <si>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</si>
  <si>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</si>
  <si>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</si>
  <si>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</si>
  <si>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</si>
  <si>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</si>
  <si>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</si>
  <si>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</si>
  <si>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</si>
  <si>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</si>
  <si>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</si>
  <si>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</si>
  <si>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</si>
  <si>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</si>
  <si>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</si>
  <si>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</si>
  <si>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</si>
  <si>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</si>
  <si>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</si>
  <si>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</si>
  <si>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</si>
  <si>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</si>
  <si>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</si>
  <si>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</si>
  <si>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</si>
  <si>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</si>
  <si>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</si>
  <si>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</si>
  <si>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</si>
  <si>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</si>
  <si>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</si>
  <si>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</si>
  <si>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</si>
  <si>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</si>
  <si>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</si>
  <si>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</si>
  <si>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</si>
  <si>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</si>
  <si>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</si>
  <si>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</si>
  <si>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</si>
  <si>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</si>
  <si>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</si>
  <si>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</si>
  <si>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</si>
  <si>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</si>
  <si>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</si>
  <si>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</si>
  <si>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</si>
  <si>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</si>
  <si>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</si>
  <si>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</si>
  <si>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</si>
  <si>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</si>
  <si>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</si>
  <si>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</si>
  <si>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</si>
  <si>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</si>
  <si>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</si>
  <si>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</si>
  <si>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</si>
  <si>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</si>
  <si>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</si>
  <si>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</si>
  <si>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</si>
  <si>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</si>
  <si>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</si>
  <si>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</si>
  <si>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</si>
  <si>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</si>
  <si>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</si>
  <si>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</si>
  <si>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</si>
  <si>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</si>
  <si>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</si>
  <si>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</si>
  <si>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</si>
  <si>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</si>
  <si>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</si>
  <si>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</si>
  <si>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</si>
  <si>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</si>
  <si>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</si>
  <si>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</si>
  <si>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</si>
  <si>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</si>
  <si>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</si>
  <si>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</si>
  <si>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</si>
  <si>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</si>
  <si>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</si>
  <si>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</si>
  <si>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</si>
  <si>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</si>
  <si>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</si>
  <si>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</si>
  <si>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</si>
  <si>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</si>
  <si>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</si>
  <si>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</si>
  <si>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</si>
  <si>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</si>
  <si>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</si>
  <si>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</si>
  <si>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</si>
  <si>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</si>
  <si>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</si>
  <si>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</si>
  <si>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</si>
  <si>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</si>
  <si>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</si>
  <si>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</si>
  <si>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</si>
  <si>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</si>
  <si>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</si>
  <si>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</si>
  <si>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</si>
  <si>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</si>
  <si>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</si>
  <si>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</si>
  <si>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</si>
  <si>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</si>
  <si>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</si>
  <si>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</si>
  <si>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</si>
  <si>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</si>
  <si>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</si>
  <si>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</si>
  <si>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</si>
  <si>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</si>
  <si>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</si>
  <si>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</si>
  <si>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</si>
  <si>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</si>
  <si>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</si>
  <si>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</si>
  <si>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</si>
  <si>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</si>
  <si>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</si>
  <si>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</si>
  <si>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</si>
  <si>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</si>
  <si>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</si>
  <si>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</si>
  <si>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</si>
  <si>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</si>
  <si>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</si>
  <si>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</si>
  <si>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</si>
  <si>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</si>
  <si>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</si>
  <si>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</si>
  <si>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</si>
  <si>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</si>
  <si>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</si>
  <si>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</si>
  <si>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</si>
  <si>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</si>
  <si>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</si>
  <si>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</si>
  <si>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</si>
  <si>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</si>
  <si>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</si>
  <si>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</si>
  <si>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</si>
  <si>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</si>
  <si>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</si>
  <si>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</si>
  <si>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</si>
  <si>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</si>
  <si>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</si>
  <si>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</si>
  <si>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</si>
  <si>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</si>
  <si>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</si>
  <si>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</si>
  <si>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</si>
  <si>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</si>
  <si>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</si>
  <si>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</si>
  <si>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</si>
  <si>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</si>
  <si>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</si>
  <si>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</si>
  <si>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</si>
  <si>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</si>
  <si>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</si>
  <si>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</si>
  <si>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</si>
  <si>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</si>
  <si>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</si>
  <si>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</si>
  <si>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</si>
  <si>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</si>
  <si>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</si>
  <si>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</si>
  <si>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</si>
  <si>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</si>
  <si>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</si>
  <si>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</si>
  <si>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</si>
  <si>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</si>
  <si>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</si>
  <si>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</si>
  <si>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</si>
  <si>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</si>
  <si>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</si>
  <si>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</si>
  <si>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</si>
  <si>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</si>
  <si>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</si>
  <si>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</si>
  <si>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</si>
  <si>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</si>
  <si>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</si>
  <si>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</si>
  <si>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</si>
  <si>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</si>
  <si>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</si>
  <si>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</si>
  <si>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</si>
  <si>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</si>
  <si>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</si>
  <si>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</si>
  <si>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</si>
  <si>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</si>
  <si>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</si>
  <si>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</si>
  <si>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</si>
  <si>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</si>
  <si>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</si>
  <si>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</si>
  <si>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</si>
  <si>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</si>
  <si>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</si>
  <si>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</si>
  <si>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</si>
  <si>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</si>
  <si>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</si>
  <si>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</si>
  <si>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</si>
  <si>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</si>
  <si>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</si>
  <si>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</si>
  <si>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</si>
  <si>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</si>
  <si>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</si>
  <si>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</si>
  <si>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</si>
  <si>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</si>
  <si>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</si>
  <si>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</si>
  <si>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</si>
  <si>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</si>
  <si>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</si>
  <si>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</si>
  <si>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</si>
  <si>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</si>
  <si>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</si>
  <si>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</si>
  <si>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</si>
  <si>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</si>
  <si>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</si>
  <si>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</si>
  <si>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</si>
  <si>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</si>
  <si>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</si>
  <si>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</si>
  <si>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</si>
  <si>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</si>
  <si>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</si>
  <si>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</si>
  <si>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</si>
  <si>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</si>
  <si>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</si>
  <si>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</si>
  <si>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</si>
  <si>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</si>
  <si>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</si>
  <si>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</si>
  <si>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</si>
  <si>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</si>
  <si>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</si>
  <si>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</si>
  <si>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</si>
  <si>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</si>
  <si>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</si>
  <si>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</si>
  <si>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</si>
  <si>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</si>
  <si>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</si>
  <si>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</si>
  <si>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</si>
  <si>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</si>
  <si>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</si>
  <si>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</si>
  <si>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</si>
  <si>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</si>
  <si>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</si>
  <si>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</si>
  <si>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</si>
  <si>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</si>
  <si>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</si>
  <si>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</si>
  <si>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</si>
  <si>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</si>
  <si>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</si>
  <si>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</si>
  <si>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</si>
  <si>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</si>
  <si>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</si>
  <si>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</si>
  <si>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</si>
  <si>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</si>
  <si>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</si>
  <si>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</si>
  <si>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</si>
  <si>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</si>
  <si>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</si>
  <si>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</si>
  <si>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</si>
  <si>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</si>
  <si>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</si>
  <si>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</si>
  <si>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</si>
  <si>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</si>
  <si>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</si>
  <si>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</si>
  <si>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</si>
  <si>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</si>
  <si>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</si>
  <si>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</si>
  <si>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</si>
  <si>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</si>
  <si>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</si>
  <si>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</si>
  <si>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</si>
  <si>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</si>
  <si>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</si>
  <si>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</si>
  <si>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</si>
  <si>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</si>
  <si>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</si>
  <si>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</si>
  <si>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</si>
  <si>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</si>
  <si>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</si>
  <si>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</si>
  <si>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</si>
  <si>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</si>
  <si>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</si>
  <si>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</si>
  <si>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</si>
  <si>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</si>
  <si>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</si>
  <si>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</si>
  <si>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</si>
  <si>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</si>
  <si>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</si>
  <si>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</si>
  <si>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</si>
  <si>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</si>
  <si>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</si>
  <si>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</si>
  <si>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</si>
  <si>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</si>
  <si>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</si>
  <si>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</si>
  <si>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</si>
  <si>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</si>
  <si>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</si>
  <si>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</si>
  <si>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</si>
  <si>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</si>
  <si>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</si>
  <si>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</si>
  <si>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</si>
  <si>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</si>
  <si>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</si>
  <si>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</si>
  <si>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</si>
  <si>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</si>
  <si>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</si>
  <si>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</si>
  <si>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</si>
  <si>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</si>
  <si>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</si>
  <si>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</si>
  <si>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</si>
  <si>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</si>
  <si>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</si>
  <si>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</si>
  <si>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</si>
  <si>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</si>
  <si>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</si>
  <si>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</si>
  <si>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</si>
  <si>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</si>
  <si>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</si>
  <si>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</si>
  <si>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</si>
  <si>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</si>
  <si>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</si>
  <si>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</si>
  <si>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</si>
  <si>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</si>
  <si>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</si>
  <si>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</si>
  <si>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</si>
  <si>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</si>
  <si>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</si>
  <si>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</si>
  <si>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</si>
  <si>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</si>
  <si>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</si>
  <si>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</si>
  <si>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</si>
  <si>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</si>
  <si>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</si>
  <si>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</si>
  <si>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</si>
  <si>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</si>
  <si>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</si>
  <si>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</si>
  <si>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</si>
  <si>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</si>
  <si>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</si>
  <si>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</si>
  <si>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</si>
  <si>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</si>
  <si>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</si>
  <si>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</si>
  <si>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</si>
  <si>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</si>
  <si>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</si>
  <si>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</si>
  <si>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</si>
  <si>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</si>
  <si>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</si>
  <si>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</si>
  <si>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</si>
  <si>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</si>
  <si>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</si>
  <si>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</si>
  <si>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</si>
  <si>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</si>
  <si>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</si>
  <si>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</si>
  <si>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</si>
  <si>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</si>
  <si>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</si>
  <si>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</si>
  <si>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</si>
  <si>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</si>
  <si>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</si>
  <si>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</si>
  <si>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</si>
  <si>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</si>
  <si>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</si>
  <si>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</si>
  <si>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</si>
  <si>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</si>
  <si>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</si>
  <si>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</si>
  <si>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</si>
  <si>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</si>
  <si>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</si>
  <si>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</si>
  <si>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</si>
  <si>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</si>
  <si>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</si>
  <si>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</si>
  <si>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</si>
  <si>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</si>
  <si>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</si>
  <si>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</si>
  <si>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</si>
  <si>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</si>
  <si>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</si>
  <si>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</si>
  <si>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</si>
  <si>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</si>
  <si>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</si>
  <si>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</si>
  <si>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</si>
  <si>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</si>
  <si>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</si>
  <si>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</si>
  <si>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</si>
  <si>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</si>
  <si>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</si>
  <si>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</si>
  <si>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</si>
  <si>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</si>
  <si>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</si>
  <si>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</si>
  <si>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</si>
  <si>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</si>
  <si>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</si>
  <si>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</si>
  <si>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</si>
  <si>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</si>
  <si>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</si>
  <si>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</si>
  <si>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</si>
  <si>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</si>
  <si>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</si>
  <si>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</si>
  <si>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</si>
  <si>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</si>
  <si>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</si>
  <si>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</si>
  <si>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</si>
  <si>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</si>
  <si>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</si>
  <si>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</si>
  <si>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</si>
  <si>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</si>
  <si>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</si>
  <si>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</si>
  <si>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</si>
  <si>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</si>
  <si>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</si>
  <si>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</si>
  <si>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</si>
  <si>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</si>
  <si>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</si>
  <si>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</si>
  <si>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</si>
  <si>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</si>
  <si>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</si>
  <si>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</si>
  <si>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</si>
  <si>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</si>
  <si>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</si>
  <si>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</si>
  <si>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</si>
  <si>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</si>
  <si>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</si>
  <si>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</si>
  <si>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</si>
  <si>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</si>
  <si>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</si>
  <si>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</si>
  <si>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</si>
  <si>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</si>
  <si>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</si>
  <si>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</si>
  <si>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</si>
  <si>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</si>
  <si>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</si>
  <si>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</si>
  <si>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</si>
  <si>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</si>
  <si>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</si>
  <si>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</si>
  <si>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</si>
  <si>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</si>
  <si>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</si>
  <si>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</si>
  <si>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</si>
  <si>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</si>
  <si>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</si>
  <si>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</si>
  <si>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</si>
  <si>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</si>
  <si>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</si>
  <si>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</si>
  <si>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</si>
  <si>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</si>
  <si>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</si>
  <si>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</si>
  <si>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</si>
  <si>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</si>
  <si>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</si>
  <si>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</si>
  <si>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</si>
  <si>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</si>
  <si>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</si>
  <si>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</si>
  <si>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</si>
  <si>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</si>
  <si>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</si>
  <si>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</si>
  <si>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</si>
  <si>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</si>
  <si>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</si>
  <si>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</si>
  <si>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</si>
  <si>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</si>
  <si>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</si>
  <si>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</si>
  <si>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</si>
  <si>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</si>
  <si>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</si>
  <si>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</si>
  <si>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</si>
  <si>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</si>
  <si>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</si>
  <si>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</si>
  <si>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</si>
  <si>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</si>
  <si>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</si>
  <si>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</si>
  <si>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</si>
  <si>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</si>
  <si>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</si>
  <si>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</si>
  <si>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</si>
  <si>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</si>
  <si>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</si>
  <si>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</si>
  <si>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</si>
  <si>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</si>
  <si>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</si>
  <si>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</si>
  <si>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</si>
  <si>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</si>
  <si>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</si>
  <si>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</si>
  <si>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</si>
  <si>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</si>
  <si>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</si>
  <si>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</si>
  <si>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</si>
  <si>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</si>
  <si>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</si>
  <si>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</si>
  <si>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</si>
  <si>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</si>
  <si>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</si>
  <si>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</si>
  <si>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</si>
  <si>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</si>
  <si>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</si>
  <si>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</si>
  <si>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</si>
  <si>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</si>
  <si>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</si>
  <si>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</si>
  <si>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</si>
  <si>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</si>
  <si>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</si>
  <si>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</si>
  <si>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</si>
  <si>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</si>
  <si>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</si>
  <si>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</si>
  <si>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</si>
  <si>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</si>
  <si>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</si>
  <si>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</si>
  <si>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</si>
  <si>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</si>
  <si>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</si>
  <si>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</si>
  <si>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</si>
  <si>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</si>
  <si>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</si>
  <si>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</si>
  <si>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</si>
  <si>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</si>
  <si>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</si>
  <si>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</si>
  <si>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</si>
  <si>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</si>
  <si>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</si>
  <si>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</si>
  <si>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</si>
  <si>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</si>
  <si>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</si>
  <si>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</si>
  <si>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</si>
  <si>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</si>
  <si>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</si>
  <si>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</si>
  <si>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</si>
  <si>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</si>
  <si>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</si>
  <si>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</si>
  <si>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</si>
  <si>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</si>
  <si>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</si>
  <si>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</si>
  <si>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</si>
  <si>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</si>
  <si>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</si>
  <si>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</si>
  <si>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</si>
  <si>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</si>
  <si>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</si>
  <si>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</si>
  <si>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</si>
  <si>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</si>
  <si>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</si>
  <si>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</si>
  <si>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</si>
  <si>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</si>
  <si>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</si>
  <si>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</si>
  <si>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</si>
  <si>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</si>
  <si>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</si>
  <si>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</si>
  <si>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</si>
  <si>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</si>
  <si>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</si>
  <si>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</si>
  <si>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</si>
  <si>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</si>
  <si>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</si>
  <si>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</si>
  <si>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</si>
  <si>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</si>
  <si>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</si>
  <si>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</si>
  <si>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</si>
  <si>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</si>
  <si>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</si>
  <si>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</si>
  <si>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</si>
  <si>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</si>
  <si>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</si>
  <si>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</si>
  <si>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</si>
  <si>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</si>
  <si>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</si>
  <si>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</si>
  <si>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</si>
  <si>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</si>
  <si>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</si>
  <si>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</si>
  <si>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</si>
  <si>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</si>
  <si>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</si>
  <si>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</si>
  <si>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</si>
  <si>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</si>
  <si>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</si>
  <si>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</si>
  <si>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</si>
  <si>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</si>
  <si>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</si>
  <si>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</si>
  <si>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</si>
  <si>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</si>
  <si>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</si>
  <si>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</si>
  <si>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</si>
  <si>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</si>
  <si>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</si>
  <si>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</si>
  <si>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</si>
  <si>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</si>
  <si>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</si>
  <si>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</si>
  <si>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</si>
  <si>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</si>
  <si>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</si>
  <si>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</si>
  <si>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</si>
  <si>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</si>
  <si>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</si>
  <si>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</si>
  <si>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</si>
  <si>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</si>
  <si>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</si>
  <si>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</si>
  <si>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</si>
  <si>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</si>
  <si>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</si>
  <si>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</si>
  <si>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</si>
  <si>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</si>
  <si>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</si>
  <si>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</si>
  <si>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</si>
  <si>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</si>
  <si>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</si>
  <si>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</si>
  <si>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</si>
  <si>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</si>
  <si>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</si>
  <si>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</si>
  <si>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</si>
  <si>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</si>
  <si>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</si>
  <si>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</si>
  <si>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</si>
  <si>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</si>
  <si>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</si>
  <si>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</si>
  <si>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</si>
  <si>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</si>
  <si>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</si>
  <si>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</si>
  <si>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</si>
  <si>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</si>
  <si>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</si>
  <si>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</si>
  <si>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</si>
  <si>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</si>
  <si>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</si>
  <si>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</si>
  <si>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</si>
  <si>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</si>
  <si>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</si>
  <si>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</si>
  <si>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</si>
  <si>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</si>
  <si>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</si>
  <si>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</si>
  <si>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</si>
  <si>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</si>
  <si>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</si>
  <si>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</si>
  <si>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</si>
  <si>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</si>
  <si>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</si>
  <si>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</si>
  <si>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</si>
  <si>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</si>
  <si>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</si>
  <si>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</si>
  <si>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</si>
  <si>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</si>
  <si>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</si>
  <si>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</si>
  <si>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</si>
  <si>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</si>
  <si>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</si>
  <si>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</si>
  <si>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</si>
  <si>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</si>
  <si>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</si>
  <si>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</si>
  <si>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</si>
  <si>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</si>
  <si>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</si>
  <si>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</si>
  <si>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</si>
  <si>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</si>
  <si>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</si>
  <si>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</si>
  <si>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</si>
  <si>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</si>
  <si>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</si>
  <si>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</si>
  <si>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</si>
  <si>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</si>
  <si>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</si>
  <si>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</si>
  <si>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</si>
  <si>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</si>
  <si>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</si>
  <si>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</si>
  <si>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</si>
  <si>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</si>
  <si>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</si>
  <si>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</si>
  <si>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</si>
  <si>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</si>
  <si>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</si>
  <si>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</si>
  <si>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</si>
  <si>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</si>
  <si>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</si>
  <si>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</si>
  <si>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</si>
  <si>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</si>
  <si>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</si>
  <si>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</si>
  <si>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</si>
  <si>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</si>
  <si>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</si>
  <si>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</si>
  <si>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</si>
  <si>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</si>
  <si>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</si>
  <si>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</si>
  <si>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</si>
  <si>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</si>
  <si>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</si>
  <si>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</si>
  <si>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</si>
  <si>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</si>
  <si>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</si>
  <si>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</si>
  <si>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</si>
  <si>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</si>
  <si>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</si>
  <si>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</si>
  <si>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</si>
  <si>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</si>
  <si>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</si>
  <si>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</si>
  <si>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</si>
  <si>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</si>
  <si>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</si>
  <si>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</si>
  <si>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</si>
  <si>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</si>
  <si>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</si>
  <si>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</si>
  <si>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</si>
  <si>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</si>
  <si>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</si>
  <si>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</si>
  <si>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</si>
  <si>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</si>
  <si>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</si>
  <si>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</si>
  <si>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</si>
  <si>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</si>
  <si>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</si>
  <si>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</si>
  <si>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</si>
  <si>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</si>
  <si>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</si>
  <si>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</si>
  <si>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</si>
  <si>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</si>
  <si>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</si>
  <si>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</si>
  <si>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</si>
  <si>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</si>
  <si>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</si>
  <si>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</si>
  <si>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</si>
  <si>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</si>
  <si>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</si>
  <si>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</si>
  <si>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</si>
  <si>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</si>
  <si>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</si>
  <si>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</si>
  <si>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</si>
  <si>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</si>
  <si>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</si>
  <si>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</si>
  <si>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</si>
  <si>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</si>
  <si>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</si>
  <si>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</si>
  <si>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</si>
  <si>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</si>
  <si>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</si>
  <si>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</si>
  <si>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</si>
  <si>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</si>
  <si>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</si>
  <si>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</si>
  <si>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</si>
  <si>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</si>
  <si>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</si>
  <si>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</si>
  <si>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</si>
  <si>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</si>
  <si>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</si>
  <si>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</si>
  <si>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</si>
  <si>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</si>
  <si>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</si>
  <si>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</si>
  <si>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</si>
  <si>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</si>
  <si>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</si>
  <si>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</si>
  <si>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</si>
  <si>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</si>
  <si>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</si>
  <si>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</si>
  <si>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</si>
  <si>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</si>
  <si>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</si>
  <si>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</si>
  <si>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</si>
  <si>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</si>
  <si>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</si>
  <si>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</si>
  <si>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</si>
  <si>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</si>
  <si>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</si>
  <si>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</si>
  <si>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</si>
  <si>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</si>
  <si>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</si>
  <si>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</si>
  <si>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</si>
  <si>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</si>
  <si>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</si>
  <si>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</si>
  <si>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</si>
  <si>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</si>
  <si>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</si>
  <si>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</si>
  <si>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</si>
  <si>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</si>
  <si>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</si>
  <si>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</si>
  <si>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</si>
  <si>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</si>
  <si>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</si>
  <si>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</si>
  <si>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</si>
  <si>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</si>
  <si>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</si>
  <si>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</si>
  <si>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</si>
  <si>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</si>
  <si>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</si>
  <si>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</si>
  <si>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</si>
  <si>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</si>
  <si>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</si>
  <si>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</si>
  <si>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</si>
  <si>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</si>
  <si>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</si>
  <si>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</si>
  <si>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</si>
  <si>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</si>
  <si>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</si>
  <si>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</si>
  <si>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</si>
  <si>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</si>
  <si>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</si>
  <si>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</si>
  <si>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</si>
  <si>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</si>
  <si>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</si>
  <si>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</si>
  <si>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</si>
  <si>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</si>
  <si>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</si>
  <si>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</si>
  <si>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</si>
  <si>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</si>
  <si>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</si>
  <si>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</si>
  <si>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</si>
  <si>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</si>
  <si>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</si>
  <si>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</si>
  <si>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</si>
  <si>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</si>
  <si>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</si>
  <si>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</si>
  <si>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</si>
  <si>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</si>
  <si>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</si>
  <si>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</si>
  <si>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</si>
  <si>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</si>
  <si>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</si>
  <si>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</si>
  <si>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</si>
  <si>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</si>
  <si>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</si>
  <si>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</si>
  <si>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</si>
  <si>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</si>
  <si>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</si>
  <si>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</si>
  <si>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</si>
  <si>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</si>
  <si>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</si>
  <si>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</si>
  <si>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</si>
  <si>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</si>
  <si>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</si>
  <si>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</si>
  <si>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</si>
  <si>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</si>
  <si>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</si>
  <si>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</si>
  <si>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</si>
  <si>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</si>
  <si>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</si>
  <si>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</si>
  <si>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</si>
  <si>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</si>
  <si>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</si>
  <si>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</si>
  <si>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</si>
  <si>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</si>
  <si>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</si>
  <si>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</si>
  <si>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</si>
  <si>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</si>
  <si>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</si>
  <si>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</si>
  <si>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</si>
  <si>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</si>
  <si>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</si>
  <si>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</si>
  <si>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</si>
  <si>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</si>
  <si>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</si>
  <si>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</si>
  <si>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</si>
  <si>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</si>
  <si>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</si>
  <si>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</si>
  <si>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</si>
  <si>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</si>
  <si>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</si>
  <si>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</si>
  <si>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</si>
  <si>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</si>
  <si>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</si>
  <si>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</si>
  <si>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</si>
  <si>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</si>
  <si>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</si>
  <si>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</si>
  <si>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</si>
  <si>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</si>
  <si>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</si>
  <si>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</si>
  <si>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</si>
  <si>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</si>
  <si>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</si>
  <si>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</si>
  <si>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</si>
  <si>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</si>
  <si>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</si>
  <si>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</si>
  <si>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</si>
  <si>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</si>
  <si>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</si>
  <si>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</si>
  <si>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</si>
  <si>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</si>
  <si>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</si>
  <si>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</si>
  <si>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</si>
  <si>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</si>
  <si>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</si>
  <si>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</si>
  <si>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</si>
  <si>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</si>
  <si>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</si>
  <si>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</si>
  <si>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</si>
  <si>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</si>
  <si>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</si>
  <si>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</si>
  <si>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</si>
  <si>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</si>
  <si>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</si>
  <si>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</si>
  <si>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</si>
  <si>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</si>
  <si>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</si>
  <si>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</si>
  <si>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</si>
  <si>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</si>
  <si>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</si>
  <si>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</si>
  <si>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</si>
  <si>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</si>
  <si>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</si>
  <si>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</si>
  <si>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</si>
  <si>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</si>
  <si>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</si>
  <si>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</si>
  <si>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</si>
  <si>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</si>
  <si>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</si>
  <si>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</si>
  <si>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</si>
  <si>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</si>
  <si>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</si>
  <si>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</si>
  <si>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</si>
  <si>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</si>
  <si>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</si>
  <si>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</si>
  <si>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</si>
  <si>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</si>
  <si>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</si>
  <si>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</si>
  <si>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</si>
  <si>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</si>
  <si>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</si>
  <si>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</si>
  <si>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</si>
  <si>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</si>
  <si>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</si>
  <si>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</si>
  <si>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</si>
  <si>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</si>
  <si>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</si>
  <si>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</si>
  <si>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</si>
  <si>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</si>
  <si>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</si>
  <si>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</si>
  <si>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</si>
  <si>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</si>
  <si>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</si>
  <si>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</si>
  <si>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</si>
  <si>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</si>
  <si>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</si>
  <si>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</si>
  <si>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</si>
  <si>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</si>
  <si>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</si>
  <si>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</si>
  <si>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</si>
  <si>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</si>
  <si>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</si>
  <si>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</si>
  <si>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</si>
  <si>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</si>
  <si>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</si>
  <si>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</si>
  <si>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</si>
  <si>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</si>
  <si>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</si>
  <si>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</si>
  <si>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</si>
  <si>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</si>
  <si>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</si>
  <si>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</si>
  <si>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</si>
  <si>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</si>
  <si>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</si>
  <si>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</si>
  <si>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</si>
  <si>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</si>
  <si>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</si>
  <si>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</si>
  <si>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</si>
  <si>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</si>
  <si>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</si>
  <si>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</si>
  <si>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</si>
  <si>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</si>
  <si>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</si>
  <si>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</si>
  <si>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</si>
  <si>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</si>
  <si>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</si>
  <si>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</si>
  <si>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</si>
  <si>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</si>
  <si>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</si>
  <si>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</si>
  <si>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</si>
  <si>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</si>
  <si>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</si>
  <si>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</si>
  <si>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</si>
  <si>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</si>
  <si>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</si>
  <si>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</si>
  <si>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</si>
  <si>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</si>
  <si>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</si>
  <si>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</si>
  <si>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</si>
  <si>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</si>
  <si>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</si>
  <si>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</si>
  <si>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</si>
  <si>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</si>
  <si>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</si>
  <si>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</si>
  <si>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</si>
  <si>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</si>
  <si>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</si>
  <si>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</si>
  <si>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</si>
  <si>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</si>
  <si>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</si>
  <si>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</si>
  <si>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</si>
  <si>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</si>
  <si>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</si>
  <si>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</si>
  <si>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</si>
  <si>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</si>
  <si>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</si>
  <si>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</si>
  <si>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</si>
  <si>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</si>
  <si>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</si>
  <si>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</si>
  <si>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</si>
  <si>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</si>
  <si>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</si>
  <si>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</si>
  <si>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</si>
  <si>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</si>
  <si>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</si>
  <si>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</si>
  <si>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</si>
  <si>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</si>
  <si>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</si>
  <si>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</si>
  <si>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</si>
  <si>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</si>
  <si>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</si>
  <si>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</si>
  <si>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</si>
  <si>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</si>
  <si>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</si>
  <si>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</si>
  <si>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</si>
  <si>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</si>
  <si>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</si>
  <si>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</si>
  <si>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</si>
  <si>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</si>
  <si>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</si>
  <si>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</si>
  <si>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</si>
  <si>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</si>
  <si>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</si>
  <si>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</si>
  <si>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</si>
  <si>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</si>
  <si>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</si>
  <si>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</si>
  <si>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</si>
  <si>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</si>
  <si>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</si>
  <si>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</si>
  <si>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</si>
  <si>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</si>
  <si>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</si>
  <si>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</si>
  <si>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</si>
  <si>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</si>
  <si>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</si>
  <si>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</si>
  <si>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</si>
  <si>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</si>
  <si>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</si>
  <si>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</si>
  <si>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</si>
  <si>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</si>
  <si>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</si>
  <si>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</si>
  <si>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</si>
  <si>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</si>
  <si>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</si>
  <si>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</si>
  <si>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</si>
  <si>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</si>
  <si>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</si>
  <si>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</si>
  <si>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</si>
  <si>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</si>
  <si>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</si>
  <si>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</si>
  <si>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</si>
  <si>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</si>
  <si>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</si>
  <si>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</si>
  <si>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</si>
  <si>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</si>
  <si>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</si>
  <si>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</si>
  <si>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</si>
  <si>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</si>
  <si>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</si>
  <si>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</si>
  <si>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</si>
  <si>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</si>
  <si>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</si>
  <si>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</si>
  <si>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</si>
  <si>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</si>
  <si>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</si>
  <si>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</si>
  <si>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</si>
  <si>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</si>
  <si>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</si>
  <si>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</si>
  <si>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</si>
  <si>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</si>
  <si>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</si>
  <si>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</si>
  <si>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</si>
  <si>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</si>
  <si>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</si>
  <si>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</si>
  <si>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</si>
  <si>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</si>
  <si>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</si>
  <si>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</si>
  <si>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</si>
  <si>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</si>
  <si>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</si>
  <si>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</si>
  <si>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</si>
  <si>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</si>
  <si>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</si>
  <si>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</si>
  <si>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</si>
  <si>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</si>
  <si>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</si>
  <si>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</si>
  <si>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</si>
  <si>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</si>
  <si>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</si>
  <si>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</si>
  <si>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</si>
  <si>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</si>
  <si>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</si>
  <si>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</si>
  <si>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</si>
  <si>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</si>
  <si>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</si>
  <si>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</si>
  <si>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</si>
  <si>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</si>
  <si>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</si>
  <si>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</si>
  <si>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</si>
  <si>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</si>
  <si>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</si>
  <si>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</si>
  <si>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</si>
  <si>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</si>
  <si>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</si>
  <si>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</si>
  <si>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</si>
  <si>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</si>
  <si>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</si>
  <si>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</si>
  <si>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</si>
  <si>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</si>
  <si>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</si>
  <si>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</si>
  <si>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</si>
  <si>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</si>
  <si>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</si>
  <si>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</si>
  <si>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</si>
  <si>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</si>
  <si>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</si>
  <si>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</si>
  <si>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</si>
  <si>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</si>
  <si>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</si>
  <si>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</si>
  <si>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</si>
  <si>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</si>
  <si>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</si>
  <si>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</si>
  <si>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</si>
  <si>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</si>
  <si>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</si>
  <si>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</si>
  <si>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</si>
  <si>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</si>
  <si>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</si>
  <si>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</si>
  <si>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</si>
  <si>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</si>
  <si>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</si>
  <si>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</si>
  <si>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</si>
  <si>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</si>
  <si>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</si>
  <si>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</si>
  <si>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</si>
  <si>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</si>
  <si>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</si>
  <si>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</si>
  <si>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</si>
  <si>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</si>
  <si>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</si>
  <si>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</si>
  <si>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</si>
  <si>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</si>
  <si>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</si>
  <si>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</si>
  <si>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</si>
  <si>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</si>
  <si>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</si>
  <si>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</si>
  <si>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</si>
  <si>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</si>
  <si>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</si>
  <si>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</si>
  <si>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</si>
  <si>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</si>
  <si>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</si>
  <si>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</si>
  <si>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</si>
  <si>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</si>
  <si>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</si>
  <si>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</si>
  <si>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</si>
  <si>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</si>
  <si>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</si>
  <si>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</si>
  <si>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</si>
  <si>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</si>
  <si>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</si>
  <si>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</si>
  <si>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</si>
  <si>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</si>
  <si>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</si>
  <si>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</si>
  <si>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</si>
  <si>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</si>
  <si>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</si>
  <si>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</si>
  <si>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</si>
  <si>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</si>
  <si>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</si>
  <si>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</si>
  <si>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</si>
  <si>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</si>
  <si>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</si>
  <si>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</si>
  <si>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</si>
  <si>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</si>
  <si>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</si>
  <si>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</si>
  <si>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</si>
  <si>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</si>
  <si>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</si>
  <si>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</si>
  <si>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</si>
  <si>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</si>
  <si>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</si>
  <si>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</si>
  <si>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</si>
  <si>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</si>
  <si>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</si>
  <si>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</si>
  <si>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</si>
  <si>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</si>
  <si>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</si>
  <si>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</si>
  <si>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</si>
  <si>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</si>
  <si>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</si>
  <si>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</si>
  <si>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</si>
  <si>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</si>
  <si>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</si>
  <si>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</si>
  <si>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</si>
  <si>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</si>
  <si>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</si>
  <si>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</si>
  <si>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</si>
  <si>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</si>
  <si>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</si>
  <si>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</si>
  <si>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</si>
  <si>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</si>
  <si>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</si>
  <si>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</si>
  <si>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</si>
  <si>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</si>
  <si>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</si>
  <si>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</si>
  <si>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</si>
  <si>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</si>
  <si>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</si>
  <si>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</si>
  <si>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</si>
  <si>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</si>
  <si>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</si>
  <si>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</si>
  <si>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</si>
  <si>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</si>
  <si>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</si>
  <si>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</si>
  <si>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</si>
  <si>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</si>
  <si>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</si>
  <si>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</si>
  <si>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</si>
  <si>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</si>
  <si>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</si>
  <si>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</si>
  <si>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</si>
  <si>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</si>
  <si>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</si>
  <si>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</si>
  <si>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</si>
  <si>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</si>
  <si>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</si>
  <si>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</si>
  <si>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</si>
  <si>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</si>
  <si>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</si>
  <si>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</si>
  <si>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</si>
  <si>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</si>
  <si>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</si>
  <si>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</si>
  <si>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</si>
  <si>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</si>
  <si>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</si>
  <si>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</si>
  <si>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</si>
  <si>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</si>
  <si>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</si>
  <si>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</si>
  <si>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</si>
  <si>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</si>
  <si>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</si>
  <si>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</si>
  <si>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</si>
  <si>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</si>
  <si>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</si>
  <si>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</si>
  <si>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</si>
  <si>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</si>
  <si>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</si>
  <si>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</si>
  <si>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</si>
  <si>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</si>
  <si>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</si>
  <si>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</si>
  <si>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</si>
  <si>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</si>
  <si>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</si>
  <si>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</si>
  <si>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</si>
  <si>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</si>
  <si>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</si>
  <si>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</si>
  <si>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</si>
  <si>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</si>
  <si>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</si>
  <si>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</si>
  <si>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</si>
  <si>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</si>
  <si>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</si>
  <si>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</si>
  <si>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</si>
  <si>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</si>
  <si>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</si>
  <si>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</si>
  <si>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</si>
  <si>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</si>
  <si>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</si>
  <si>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</si>
  <si>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</si>
  <si>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</si>
  <si>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</si>
  <si>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</si>
  <si>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</si>
  <si>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</si>
  <si>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</si>
  <si>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</si>
  <si>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</si>
  <si>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</si>
  <si>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</si>
  <si>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</si>
  <si>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</si>
  <si>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</si>
  <si>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</si>
  <si>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</si>
  <si>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</si>
  <si>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</si>
  <si>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</si>
  <si>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</si>
  <si>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</si>
  <si>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</si>
  <si>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</si>
  <si>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</si>
  <si>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</si>
  <si>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</si>
  <si>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</si>
  <si>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</si>
  <si>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</si>
  <si>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</si>
  <si>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</si>
  <si>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</si>
  <si>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</si>
  <si>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</si>
  <si>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</si>
  <si>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</si>
  <si>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</si>
  <si>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</si>
  <si>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</si>
  <si>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</si>
  <si>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</si>
  <si>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</si>
  <si>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</si>
  <si>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</si>
  <si>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</si>
  <si>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</si>
  <si>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</si>
  <si>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</si>
  <si>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</si>
  <si>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</si>
  <si>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</si>
  <si>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</si>
  <si>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</si>
  <si>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</si>
  <si>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</si>
  <si>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</si>
  <si>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</si>
  <si>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</si>
  <si>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</si>
  <si>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</si>
  <si>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</si>
  <si>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</si>
  <si>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</si>
  <si>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</si>
  <si>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</si>
  <si>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</si>
  <si>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</si>
  <si>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</si>
  <si>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</si>
  <si>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</si>
  <si>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</si>
  <si>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</si>
  <si>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</si>
  <si>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</si>
  <si>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</si>
  <si>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</si>
  <si>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</si>
  <si>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</si>
  <si>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</si>
  <si>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</si>
  <si>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</si>
  <si>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</si>
  <si>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</si>
  <si>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</si>
  <si>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</si>
  <si>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</si>
  <si>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</si>
  <si>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</si>
  <si>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</si>
  <si>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</si>
  <si>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</si>
  <si>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</si>
  <si>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</si>
  <si>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</si>
  <si>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</si>
  <si>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</si>
  <si>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</si>
  <si>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</si>
  <si>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</si>
  <si>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</si>
  <si>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</si>
  <si>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</si>
  <si>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</si>
  <si>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</si>
  <si>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</si>
  <si>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</si>
  <si>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</si>
  <si>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</si>
  <si>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</si>
  <si>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</si>
  <si>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</si>
  <si>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</si>
  <si>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</si>
  <si>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</si>
  <si>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</si>
  <si>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</si>
  <si>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</si>
  <si>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</si>
  <si>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</si>
  <si>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</si>
  <si>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</si>
  <si>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</si>
  <si>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</si>
  <si>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</si>
  <si>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</si>
  <si>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</si>
  <si>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</si>
  <si>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</si>
  <si>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</si>
  <si>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</si>
  <si>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</si>
  <si>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</si>
  <si>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</si>
  <si>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</si>
  <si>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</si>
  <si>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</si>
  <si>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</si>
  <si>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</si>
  <si>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</si>
  <si>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</si>
  <si>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</si>
  <si>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</si>
  <si>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</si>
  <si>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</si>
  <si>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</si>
  <si>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</si>
  <si>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</si>
  <si>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</si>
  <si>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</si>
  <si>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</si>
  <si>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</si>
  <si>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</si>
  <si>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</si>
  <si>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</si>
  <si>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</si>
  <si>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</si>
  <si>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</si>
  <si>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</si>
  <si>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</si>
  <si>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</si>
  <si>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</si>
  <si>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</si>
  <si>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</si>
  <si>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</si>
  <si>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</si>
  <si>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</si>
  <si>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</si>
  <si>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</si>
  <si>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</si>
  <si>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</si>
  <si>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</si>
  <si>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</si>
  <si>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</si>
  <si>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</si>
  <si>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</si>
  <si>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</si>
  <si>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</si>
  <si>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</si>
  <si>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</si>
  <si>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</si>
  <si>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</si>
  <si>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</si>
  <si>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</si>
  <si>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</si>
  <si>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</si>
  <si>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</si>
  <si>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</si>
  <si>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</si>
  <si>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</si>
  <si>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</si>
  <si>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</si>
  <si>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</si>
  <si>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</si>
  <si>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</si>
  <si>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</si>
  <si>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</si>
  <si>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</si>
  <si>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</si>
  <si>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</si>
  <si>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</si>
  <si>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</si>
  <si>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</si>
  <si>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</si>
  <si>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</si>
  <si>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</si>
  <si>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</si>
  <si>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</si>
  <si>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</si>
  <si>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</si>
  <si>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</si>
  <si>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</si>
  <si>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</si>
  <si>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</si>
  <si>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</si>
  <si>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</si>
  <si>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</si>
  <si>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</si>
  <si>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</si>
  <si>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</si>
  <si>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</si>
  <si>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</si>
  <si>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</si>
  <si>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</si>
  <si>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</si>
  <si>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</si>
  <si>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</si>
  <si>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</si>
  <si>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</si>
  <si>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</si>
  <si>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</si>
  <si>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</si>
  <si>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</si>
  <si>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</si>
  <si>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</si>
  <si>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</si>
  <si>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</si>
  <si>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</si>
  <si>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</si>
  <si>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</si>
  <si>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</si>
  <si>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</si>
  <si>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</si>
  <si>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</si>
  <si>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</si>
  <si>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</si>
  <si>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</si>
  <si>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</si>
  <si>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</si>
  <si>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</si>
  <si>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</si>
  <si>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</si>
  <si>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</si>
  <si>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</si>
  <si>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</si>
  <si>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</si>
  <si>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</si>
  <si>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</si>
  <si>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</si>
  <si>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</si>
  <si>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</si>
  <si>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</si>
  <si>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</si>
  <si>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</si>
  <si>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</si>
  <si>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</si>
  <si>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</si>
  <si>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</si>
  <si>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</si>
  <si>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</si>
  <si>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</si>
  <si>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</si>
  <si>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</si>
  <si>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</si>
  <si>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</si>
  <si>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</si>
  <si>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</si>
  <si>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</si>
  <si>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</si>
  <si>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</si>
  <si>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</si>
  <si>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</si>
  <si>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</si>
  <si>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</si>
  <si>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</si>
  <si>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</si>
  <si>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</si>
  <si>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</si>
  <si>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</si>
  <si>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</si>
  <si>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</si>
  <si>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</si>
  <si>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</si>
  <si>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</si>
  <si>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</si>
  <si>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</si>
  <si>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</si>
  <si>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</si>
  <si>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</si>
  <si>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</si>
  <si>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</si>
  <si>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</si>
  <si>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</si>
  <si>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</si>
  <si>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</si>
  <si>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</si>
  <si>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</si>
  <si>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</si>
  <si>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</si>
  <si>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</si>
  <si>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</si>
  <si>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</si>
  <si>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</si>
  <si>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</si>
  <si>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</si>
  <si>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</si>
  <si>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</si>
  <si>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</si>
  <si>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</si>
  <si>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</si>
  <si>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</si>
  <si>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</si>
  <si>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</si>
  <si>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</si>
  <si>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</si>
  <si>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</si>
  <si>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</si>
  <si>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</si>
  <si>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</si>
  <si>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</si>
  <si>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</si>
  <si>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</si>
  <si>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</si>
  <si>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</si>
  <si>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</si>
  <si>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</si>
  <si>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</si>
  <si>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</si>
  <si>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</si>
  <si>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</si>
  <si>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</si>
  <si>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</si>
  <si>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</si>
  <si>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</si>
  <si>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</si>
  <si>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</si>
  <si>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</si>
  <si>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</si>
  <si>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</si>
  <si>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</si>
  <si>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</si>
  <si>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</si>
  <si>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</si>
  <si>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</si>
  <si>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</si>
  <si>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</si>
  <si>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</si>
  <si>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</si>
  <si>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</si>
  <si>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</si>
  <si>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</si>
  <si>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</si>
  <si>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</si>
  <si>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</si>
  <si>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</si>
  <si>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</si>
  <si>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</si>
  <si>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</si>
  <si>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</si>
  <si>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</si>
  <si>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</si>
  <si>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</si>
  <si>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</si>
  <si>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</si>
  <si>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</si>
  <si>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</si>
  <si>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</si>
  <si>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</si>
  <si>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</si>
  <si>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</si>
  <si>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</si>
  <si>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</si>
  <si>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</si>
  <si>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</si>
  <si>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</si>
  <si>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</si>
  <si>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</si>
  <si>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</si>
  <si>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</si>
  <si>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</si>
  <si>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</si>
  <si>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</si>
  <si>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</si>
  <si>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</si>
  <si>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</si>
  <si>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</si>
  <si>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</si>
  <si>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</si>
  <si>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</si>
  <si>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</si>
  <si>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</si>
  <si>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</si>
  <si>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</si>
  <si>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</si>
  <si>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</si>
  <si>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</si>
  <si>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</si>
  <si>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</si>
  <si>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</si>
  <si>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</si>
  <si>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</si>
  <si>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</si>
  <si>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</si>
  <si>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</si>
  <si>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</si>
  <si>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</si>
  <si>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</si>
  <si>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</si>
  <si>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</si>
  <si>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</si>
  <si>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</si>
  <si>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</si>
  <si>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</si>
  <si>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</si>
  <si>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</si>
  <si>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</si>
  <si>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</si>
  <si>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</si>
  <si>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</si>
  <si>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</si>
  <si>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</si>
  <si>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</si>
  <si>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</si>
  <si>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</si>
  <si>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</si>
  <si>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</si>
  <si>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</si>
  <si>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</si>
  <si>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</si>
  <si>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</si>
  <si>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</si>
  <si>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</si>
  <si>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</si>
  <si>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</si>
  <si>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</si>
  <si>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</si>
  <si>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</si>
  <si>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</si>
  <si>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</si>
  <si>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</si>
  <si>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</si>
  <si>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</si>
  <si>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</si>
  <si>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</si>
  <si>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</si>
  <si>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</si>
  <si>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</si>
  <si>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</si>
  <si>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</si>
  <si>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</si>
  <si>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</si>
  <si>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</si>
  <si>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</si>
  <si>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</si>
  <si>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</si>
  <si>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</si>
  <si>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</si>
  <si>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</si>
  <si>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</si>
  <si>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</si>
  <si>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</si>
  <si>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</si>
  <si>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</si>
  <si>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</si>
  <si>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</si>
  <si>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</si>
  <si>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</si>
  <si>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</si>
  <si>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</si>
  <si>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</si>
  <si>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</si>
  <si>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</si>
  <si>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</si>
  <si>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</si>
  <si>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</si>
  <si>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</si>
  <si>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</si>
  <si>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</si>
  <si>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</si>
  <si>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</si>
  <si>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</si>
  <si>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</si>
  <si>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</si>
  <si>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</si>
  <si>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</si>
  <si>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</si>
  <si>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</si>
  <si>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</si>
  <si>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</si>
  <si>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</si>
  <si>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</si>
  <si>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</si>
  <si>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</si>
  <si>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</si>
  <si>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</si>
  <si>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</si>
  <si>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</si>
  <si>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</si>
  <si>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</si>
  <si>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</si>
  <si>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</si>
  <si>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</si>
  <si>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</si>
  <si>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</si>
  <si>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</si>
  <si>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</si>
  <si>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</si>
  <si>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</si>
  <si>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</si>
  <si>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</si>
  <si>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</si>
  <si>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</si>
  <si>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</si>
  <si>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</si>
  <si>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</si>
  <si>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</si>
  <si>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</si>
  <si>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</si>
  <si>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</si>
  <si>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</si>
  <si>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</si>
  <si>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</si>
  <si>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</si>
  <si>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</si>
  <si>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</si>
  <si>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</si>
  <si>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</si>
  <si>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</si>
  <si>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</si>
  <si>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</si>
  <si>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</si>
  <si>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</si>
  <si>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</si>
  <si>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</si>
  <si>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</si>
  <si>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</si>
  <si>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</si>
  <si>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</si>
  <si>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</si>
  <si>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</si>
  <si>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</si>
  <si>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</si>
  <si>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</si>
  <si>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</si>
  <si>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</si>
  <si>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</si>
  <si>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</si>
  <si>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</si>
  <si>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</si>
  <si>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</si>
  <si>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</si>
  <si>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</si>
  <si>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</si>
  <si>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</si>
  <si>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</si>
  <si>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</si>
  <si>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</si>
  <si>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</si>
  <si>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</si>
  <si>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</si>
  <si>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</si>
  <si>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</si>
  <si>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</si>
  <si>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</si>
  <si>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</si>
  <si>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</si>
  <si>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</si>
  <si>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</si>
  <si>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</si>
  <si>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</si>
  <si>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</si>
  <si>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</si>
  <si>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</si>
  <si>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</si>
  <si>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</si>
  <si>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</si>
  <si>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</si>
  <si>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</si>
  <si>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</si>
  <si>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</si>
  <si>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</si>
  <si>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</si>
  <si>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</si>
  <si>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</si>
  <si>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</si>
  <si>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</si>
  <si>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</si>
  <si>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</si>
  <si>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</si>
  <si>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</si>
  <si>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</si>
  <si>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</si>
  <si>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</si>
  <si>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</si>
  <si>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</si>
  <si>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</si>
  <si>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</si>
  <si>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</si>
  <si>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</si>
  <si>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</si>
  <si>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</si>
  <si>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</si>
  <si>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</si>
  <si>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</si>
  <si>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</si>
  <si>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</si>
  <si>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</si>
  <si>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</si>
  <si>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</si>
  <si>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</si>
  <si>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</si>
  <si>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</si>
  <si>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</si>
  <si>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</si>
  <si>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</si>
  <si>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</si>
  <si>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</si>
  <si>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</si>
  <si>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</si>
  <si>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</si>
  <si>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</si>
  <si>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</si>
  <si>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</si>
  <si>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</si>
  <si>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</si>
  <si>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</si>
  <si>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</si>
  <si>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</si>
  <si>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</si>
  <si>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</si>
  <si>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</si>
  <si>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</si>
  <si>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</si>
  <si>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</si>
  <si>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</si>
  <si>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</si>
  <si>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</si>
  <si>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</si>
  <si>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</si>
  <si>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</si>
  <si>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</si>
  <si>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</si>
  <si>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</si>
  <si>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</si>
  <si>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</si>
  <si>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</si>
  <si>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</si>
  <si>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</si>
  <si>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</si>
  <si>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</si>
  <si>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</si>
  <si>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</si>
  <si>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</si>
  <si>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</si>
  <si>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</si>
  <si>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</si>
  <si>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</si>
  <si>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</si>
  <si>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</si>
  <si>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</si>
  <si>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</si>
  <si>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</si>
  <si>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</si>
  <si>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</si>
  <si>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</si>
  <si>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</si>
  <si>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</si>
  <si>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</si>
  <si>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</si>
  <si>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</si>
  <si>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</si>
  <si>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</si>
  <si>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</si>
  <si>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</si>
  <si>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</si>
  <si>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</si>
  <si>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</si>
  <si>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</si>
  <si>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</si>
  <si>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</si>
  <si>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</si>
  <si>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</si>
  <si>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</si>
  <si>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</si>
  <si>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</si>
  <si>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</si>
  <si>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</si>
  <si>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</si>
  <si>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</si>
  <si>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</si>
  <si>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</si>
  <si>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</si>
  <si>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</si>
  <si>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</si>
  <si>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</si>
  <si>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</si>
  <si>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</si>
  <si>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</si>
  <si>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</si>
  <si>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</si>
  <si>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</si>
  <si>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</si>
  <si>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</si>
  <si>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</si>
  <si>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</si>
  <si>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</si>
  <si>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</si>
  <si>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</si>
  <si>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</si>
  <si>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</si>
  <si>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</si>
  <si>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</si>
  <si>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</si>
  <si>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</si>
  <si>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</si>
  <si>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</si>
  <si>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</si>
  <si>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</si>
  <si>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</si>
  <si>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</si>
  <si>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</si>
  <si>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</si>
  <si>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</si>
  <si>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</si>
  <si>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</si>
  <si>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</si>
  <si>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</si>
  <si>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</si>
  <si>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</si>
  <si>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</si>
  <si>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</si>
  <si>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</si>
  <si>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</si>
  <si>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</si>
  <si>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</si>
  <si>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</si>
  <si>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</si>
  <si>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</si>
  <si>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</si>
  <si>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</si>
  <si>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</si>
  <si>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</si>
  <si>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</si>
  <si>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</si>
  <si>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</si>
  <si>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</si>
  <si>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</si>
  <si>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</si>
  <si>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</si>
  <si>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</si>
  <si>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</si>
  <si>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</si>
  <si>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</si>
  <si>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</si>
  <si>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</si>
  <si>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</si>
  <si>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</si>
  <si>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</si>
  <si>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</si>
  <si>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</si>
  <si>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</si>
  <si>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</si>
  <si>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</si>
  <si>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</si>
  <si>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</si>
  <si>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</si>
  <si>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</si>
  <si>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</si>
  <si>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</si>
  <si>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</si>
  <si>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</si>
  <si>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</si>
  <si>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</si>
  <si>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</si>
  <si>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</si>
  <si>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</si>
  <si>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</si>
  <si>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</si>
  <si>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</si>
  <si>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</si>
  <si>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</si>
  <si>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</si>
  <si>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</si>
  <si>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</si>
  <si>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</si>
  <si>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</si>
  <si>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</si>
  <si>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</si>
  <si>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</si>
  <si>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</si>
  <si>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</si>
  <si>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</si>
  <si>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</si>
  <si>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</si>
  <si>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</si>
  <si>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</si>
  <si>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</si>
  <si>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</si>
  <si>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</si>
  <si>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</si>
  <si>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</si>
  <si>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</si>
  <si>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</si>
  <si>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</si>
  <si>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</si>
  <si>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</si>
  <si>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</si>
  <si>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</si>
  <si>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</si>
  <si>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</si>
  <si>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</si>
  <si>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</si>
  <si>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</si>
  <si>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</si>
  <si>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</si>
  <si>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</si>
  <si>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</si>
  <si>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</si>
  <si>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</si>
  <si>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</si>
  <si>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</si>
  <si>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</si>
  <si>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</si>
  <si>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</si>
  <si>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</si>
  <si>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</si>
  <si>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</si>
  <si>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</si>
  <si>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</si>
  <si>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</si>
  <si>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</si>
  <si>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</si>
  <si>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</si>
  <si>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</si>
  <si>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</si>
  <si>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</si>
  <si>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</si>
  <si>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</si>
  <si>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</si>
  <si>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</si>
  <si>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</si>
  <si>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</si>
  <si>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</si>
  <si>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</si>
  <si>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</si>
  <si>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</si>
  <si>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</si>
  <si>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</si>
  <si>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</si>
  <si>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</si>
  <si>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</si>
  <si>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</si>
  <si>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</si>
  <si>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</si>
  <si>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</si>
  <si>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</si>
  <si>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</si>
  <si>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</si>
  <si>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</si>
  <si>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</si>
  <si>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</si>
  <si>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</si>
  <si>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</si>
  <si>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</si>
  <si>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</si>
  <si>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</si>
  <si>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</si>
  <si>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</si>
  <si>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</si>
  <si>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</si>
  <si>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</si>
  <si>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</si>
  <si>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</si>
  <si>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</si>
  <si>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</si>
  <si>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</si>
  <si>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</si>
  <si>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</si>
  <si>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</si>
  <si>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</si>
  <si>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</si>
  <si>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</si>
  <si>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</si>
  <si>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</si>
  <si>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</si>
  <si>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</si>
  <si>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</si>
  <si>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</si>
  <si>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</si>
  <si>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</si>
  <si>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</si>
  <si>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</si>
  <si>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</si>
  <si>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</si>
  <si>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</si>
  <si>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</si>
  <si>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</si>
  <si>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</si>
  <si>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</si>
  <si>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</si>
  <si>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</si>
  <si>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</si>
  <si>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</si>
  <si>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</si>
  <si>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</si>
  <si>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</si>
  <si>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</si>
  <si>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</si>
  <si>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</si>
  <si>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</si>
  <si>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</si>
  <si>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</si>
  <si>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</si>
  <si>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</si>
  <si>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</si>
  <si>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</si>
  <si>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</si>
  <si>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</si>
  <si>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</si>
  <si>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</si>
  <si>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</si>
  <si>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</si>
  <si>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</si>
  <si>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</si>
  <si>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</si>
  <si>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</si>
  <si>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</si>
  <si>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</si>
  <si>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</si>
  <si>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</si>
  <si>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</si>
  <si>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</si>
  <si>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</si>
  <si>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</si>
  <si>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</si>
  <si>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</si>
  <si>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</si>
  <si>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</si>
  <si>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</si>
  <si>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</si>
  <si>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</si>
  <si>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</si>
  <si>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</si>
  <si>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</si>
  <si>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</si>
  <si>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</si>
  <si>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</si>
  <si>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</si>
  <si>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</si>
  <si>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</si>
  <si>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</si>
  <si>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</si>
  <si>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</si>
  <si>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</si>
  <si>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</si>
  <si>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</si>
  <si>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</si>
  <si>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</si>
  <si>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</si>
  <si>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</si>
  <si>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</si>
  <si>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</si>
  <si>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</si>
  <si>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</si>
  <si>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</si>
  <si>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</si>
  <si>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</si>
  <si>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</si>
  <si>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</si>
  <si>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</si>
  <si>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</si>
  <si>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</si>
  <si>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</si>
  <si>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</si>
  <si>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</si>
  <si>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</si>
  <si>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</si>
  <si>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</si>
  <si>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</si>
  <si>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</si>
  <si>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</si>
  <si>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</si>
  <si>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</si>
  <si>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</si>
  <si>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</si>
  <si>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</si>
  <si>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</si>
  <si>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</si>
  <si>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</si>
  <si>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</si>
  <si>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</si>
  <si>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</si>
  <si>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</si>
  <si>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</si>
  <si>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</si>
  <si>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</si>
  <si>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</si>
  <si>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</si>
  <si>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</si>
  <si>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</si>
  <si>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</si>
  <si>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</si>
  <si>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</si>
  <si>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</si>
  <si>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</si>
  <si>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</si>
  <si>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</si>
  <si>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</si>
  <si>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</si>
  <si>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</si>
  <si>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</si>
  <si>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</si>
  <si>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</si>
  <si>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</si>
  <si>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</si>
  <si>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</si>
  <si>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</si>
  <si>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</si>
  <si>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</si>
  <si>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</si>
  <si>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</si>
  <si>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</si>
  <si>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</si>
  <si>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</si>
  <si>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</si>
  <si>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</si>
  <si>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</si>
  <si>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</si>
  <si>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</si>
  <si>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</si>
  <si>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</si>
  <si>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</si>
  <si>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</si>
  <si>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</si>
  <si>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</si>
  <si>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</si>
  <si>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</si>
  <si>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</si>
  <si>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</si>
  <si>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</si>
  <si>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</si>
  <si>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</si>
  <si>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</si>
  <si>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</si>
  <si>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</si>
  <si>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</si>
  <si>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</si>
  <si>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</si>
  <si>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</si>
  <si>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</si>
  <si>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</si>
  <si>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</si>
  <si>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</si>
  <si>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</si>
  <si>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</si>
  <si>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</si>
  <si>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</si>
  <si>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</si>
  <si>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</si>
  <si>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</si>
  <si>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</si>
  <si>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</si>
  <si>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</si>
  <si>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</si>
  <si>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</si>
  <si>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</si>
  <si>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</si>
  <si>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</si>
  <si>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</si>
  <si>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</si>
  <si>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</si>
  <si>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</si>
  <si>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</si>
  <si>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</si>
  <si>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</si>
  <si>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</si>
  <si>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</si>
  <si>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</si>
  <si>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</si>
  <si>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</si>
  <si>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</si>
  <si>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</si>
  <si>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</si>
  <si>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</si>
  <si>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</si>
  <si>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</si>
  <si>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</si>
  <si>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</si>
  <si>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</si>
  <si>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</si>
  <si>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</si>
  <si>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</si>
  <si>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</si>
  <si>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</si>
  <si>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</si>
  <si>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</si>
  <si>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</si>
  <si>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</si>
  <si>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</si>
  <si>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</si>
  <si>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</si>
  <si>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</si>
  <si>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</si>
  <si>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</si>
  <si>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</si>
  <si>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</si>
  <si>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</si>
  <si>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</si>
  <si>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</si>
  <si>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</si>
  <si>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</si>
  <si>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</si>
  <si>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</si>
  <si>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</si>
  <si>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</si>
  <si>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</si>
  <si>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</si>
  <si>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</si>
  <si>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</si>
  <si>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</si>
  <si>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</si>
  <si>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</si>
  <si>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</si>
  <si>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</si>
  <si>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</si>
  <si>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</si>
  <si>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</si>
  <si>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</si>
  <si>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</si>
  <si>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</si>
  <si>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</si>
  <si>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</si>
  <si>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</si>
  <si>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</si>
  <si>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</si>
  <si>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</si>
  <si>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</si>
  <si>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</si>
  <si>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</si>
  <si>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</si>
  <si>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</si>
  <si>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</si>
  <si>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</si>
  <si>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</si>
  <si>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</si>
  <si>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</si>
  <si>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</si>
  <si>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</si>
  <si>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</si>
  <si>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</si>
  <si>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</si>
  <si>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</si>
  <si>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</si>
  <si>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</si>
  <si>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</si>
  <si>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</si>
  <si>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</si>
  <si>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</si>
  <si>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</si>
  <si>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</si>
  <si>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</si>
  <si>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</si>
  <si>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</si>
  <si>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</si>
  <si>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</si>
  <si>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</si>
  <si>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</si>
  <si>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</si>
  <si>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</si>
  <si>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</si>
  <si>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</si>
  <si>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</si>
  <si>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</si>
  <si>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</si>
  <si>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</si>
  <si>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</si>
  <si>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</si>
  <si>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</si>
  <si>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</si>
  <si>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</si>
  <si>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</si>
  <si>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</si>
  <si>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</si>
  <si>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</si>
  <si>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</si>
  <si>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</si>
  <si>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</si>
  <si>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</si>
  <si>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</si>
  <si>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</si>
  <si>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</si>
  <si>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</si>
  <si>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</si>
  <si>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</si>
  <si>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</si>
  <si>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</si>
  <si>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</si>
  <si>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</si>
  <si>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</si>
  <si>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</si>
  <si>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</si>
  <si>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</si>
  <si>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</si>
  <si>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</si>
  <si>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</si>
  <si>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</si>
  <si>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</si>
  <si>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</si>
  <si>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</si>
  <si>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</si>
  <si>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</si>
  <si>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</si>
  <si>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</si>
  <si>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</si>
  <si>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</si>
  <si>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</si>
  <si>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</si>
  <si>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</si>
  <si>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</si>
  <si>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</si>
  <si>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</si>
  <si>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</si>
  <si>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</si>
  <si>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</si>
  <si>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</si>
  <si>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</si>
  <si>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</si>
  <si>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</si>
  <si>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</si>
  <si>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</si>
  <si>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</si>
  <si>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</si>
  <si>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</si>
  <si>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</si>
  <si>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</si>
  <si>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</si>
  <si>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</si>
  <si>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</si>
  <si>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</si>
  <si>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</si>
  <si>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</si>
  <si>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</si>
  <si>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</si>
  <si>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</si>
  <si>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</si>
  <si>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</si>
  <si>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</si>
  <si>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</si>
  <si>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</si>
  <si>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</si>
  <si>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</si>
  <si>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</si>
  <si>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</si>
  <si>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</si>
  <si>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</si>
  <si>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</si>
  <si>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</si>
  <si>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</si>
  <si>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</si>
  <si>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</si>
  <si>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</si>
  <si>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</si>
  <si>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</si>
  <si>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</si>
  <si>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</si>
  <si>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</si>
  <si>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</si>
  <si>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</si>
  <si>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</si>
  <si>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</si>
  <si>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</si>
  <si>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</si>
  <si>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</si>
  <si>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</si>
  <si>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</si>
  <si>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</si>
  <si>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</si>
  <si>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</si>
  <si>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</si>
  <si>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</si>
  <si>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</si>
  <si>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</si>
  <si>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</si>
  <si>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</si>
  <si>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</si>
  <si>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</si>
  <si>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</si>
  <si>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</si>
  <si>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</si>
  <si>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</si>
  <si>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</si>
  <si>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</si>
  <si>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</si>
  <si>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</si>
  <si>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</si>
  <si>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</si>
  <si>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</si>
  <si>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</si>
  <si>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</si>
  <si>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</si>
  <si>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</si>
  <si>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</si>
  <si>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</si>
  <si>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</si>
  <si>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</si>
  <si>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</si>
  <si>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</si>
  <si>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</si>
  <si>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</si>
  <si>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</si>
  <si>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</si>
  <si>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</si>
  <si>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</si>
  <si>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</si>
  <si>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</si>
  <si>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</si>
  <si>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</si>
  <si>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</si>
  <si>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</si>
  <si>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</si>
  <si>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</si>
  <si>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</si>
  <si>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</si>
  <si>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</si>
  <si>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</si>
  <si>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</si>
  <si>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</si>
  <si>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</si>
  <si>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</si>
  <si>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</si>
  <si>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</si>
  <si>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</si>
  <si>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</si>
  <si>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</si>
  <si>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</si>
  <si>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</si>
  <si>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</si>
  <si>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</si>
  <si>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</si>
  <si>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</si>
  <si>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</si>
  <si>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</si>
  <si>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</si>
  <si>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</si>
  <si>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</si>
  <si>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</si>
  <si>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</si>
  <si>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</si>
  <si>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</si>
  <si>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</si>
  <si>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</si>
  <si>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</si>
  <si>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</si>
  <si>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</si>
  <si>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</si>
  <si>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</si>
  <si>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</si>
  <si>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</si>
  <si>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</si>
  <si>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</si>
  <si>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</si>
  <si>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</si>
  <si>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</si>
  <si>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</si>
  <si>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</si>
  <si>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</si>
  <si>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</si>
  <si>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</si>
  <si>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</si>
  <si>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</si>
  <si>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</si>
  <si>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</si>
  <si>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</si>
  <si>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</si>
  <si>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</si>
  <si>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</si>
  <si>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</si>
  <si>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</si>
  <si>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</si>
  <si>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</si>
  <si>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</si>
  <si>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</si>
  <si>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</si>
  <si>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</si>
  <si>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</si>
  <si>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</si>
  <si>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</si>
  <si>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</si>
  <si>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</si>
  <si>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</si>
  <si>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</si>
  <si>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</si>
  <si>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</si>
  <si>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</si>
  <si>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</si>
  <si>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</si>
  <si>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</si>
  <si>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</si>
  <si>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</si>
  <si>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</si>
  <si>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</si>
  <si>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</si>
  <si>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</si>
  <si>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</si>
  <si>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</si>
  <si>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</si>
  <si>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</si>
  <si>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</si>
  <si>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</si>
  <si>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</si>
  <si>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</si>
  <si>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</si>
  <si>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</si>
  <si>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</si>
  <si>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</si>
  <si>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</si>
  <si>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</si>
  <si>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</si>
  <si>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</si>
  <si>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</si>
  <si>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</si>
  <si>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</si>
  <si>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</si>
  <si>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</si>
  <si>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</si>
  <si>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</si>
  <si>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</si>
  <si>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</si>
  <si>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</si>
  <si>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</si>
  <si>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</si>
  <si>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</si>
  <si>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</si>
  <si>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</si>
  <si>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</si>
  <si>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</si>
  <si>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</si>
  <si>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</si>
  <si>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</si>
  <si>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</si>
  <si>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</si>
  <si>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</si>
  <si>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</si>
  <si>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</si>
  <si>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</si>
  <si>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</si>
  <si>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</si>
  <si>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</si>
  <si>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</si>
  <si>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</si>
  <si>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</si>
  <si>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</si>
  <si>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</si>
  <si>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</si>
  <si>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</si>
  <si>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</si>
  <si>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</si>
  <si>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</si>
  <si>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</si>
  <si>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</si>
  <si>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</si>
  <si>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</si>
  <si>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</si>
  <si>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</si>
  <si>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</si>
  <si>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</si>
  <si>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</si>
  <si>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</si>
  <si>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</si>
  <si>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</si>
  <si>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</si>
  <si>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</si>
  <si>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</si>
  <si>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</si>
  <si>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</si>
  <si>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</si>
  <si>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</si>
  <si>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</si>
  <si>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</si>
  <si>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</si>
  <si>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</si>
  <si>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</si>
  <si>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</si>
  <si>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</si>
  <si>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</si>
  <si>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</si>
  <si>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</si>
  <si>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</si>
  <si>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</si>
  <si>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</si>
  <si>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</si>
  <si>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</si>
  <si>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</si>
  <si>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</si>
  <si>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</si>
  <si>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</si>
  <si>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</si>
  <si>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</si>
  <si>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</si>
  <si>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</si>
  <si>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</si>
  <si>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</si>
  <si>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</si>
  <si>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</si>
  <si>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</si>
  <si>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</si>
  <si>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</si>
  <si>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</si>
  <si>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</si>
  <si>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</si>
  <si>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</si>
  <si>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</si>
  <si>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</si>
  <si>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</si>
  <si>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</si>
  <si>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</si>
  <si>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</si>
  <si>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</si>
  <si>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</si>
  <si>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</si>
  <si>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</si>
  <si>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</si>
  <si>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</si>
  <si>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</si>
  <si>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</si>
  <si>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</si>
  <si>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</si>
  <si>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</si>
  <si>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</si>
  <si>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</si>
  <si>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</si>
  <si>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</si>
  <si>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</si>
  <si>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</si>
  <si>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</si>
  <si>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</si>
  <si>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</si>
  <si>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</si>
  <si>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</si>
  <si>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</si>
  <si>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</si>
  <si>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</si>
  <si>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</si>
  <si>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</si>
  <si>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</si>
  <si>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</si>
  <si>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</si>
  <si>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</si>
  <si>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</si>
  <si>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</si>
  <si>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</si>
  <si>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</si>
  <si>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</si>
  <si>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</si>
  <si>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</si>
  <si>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</si>
  <si>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</si>
  <si>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</si>
  <si>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</si>
  <si>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</si>
  <si>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</si>
  <si>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</si>
  <si>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</si>
  <si>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</si>
  <si>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</si>
  <si>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</si>
  <si>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</si>
  <si>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</si>
  <si>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</si>
  <si>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</si>
  <si>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</si>
  <si>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</si>
  <si>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</si>
  <si>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</si>
  <si>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</si>
  <si>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</si>
  <si>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</si>
  <si>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</si>
  <si>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</si>
  <si>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</si>
  <si>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</si>
  <si>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</si>
  <si>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</si>
  <si>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</si>
  <si>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</si>
  <si>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</si>
  <si>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</si>
  <si>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</si>
  <si>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</si>
  <si>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</si>
  <si>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</si>
  <si>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</si>
  <si>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</si>
  <si>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</si>
  <si>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</si>
  <si>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</si>
  <si>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</si>
  <si>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</si>
  <si>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</si>
  <si>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</si>
  <si>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</si>
  <si>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</si>
  <si>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</si>
  <si>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</si>
  <si>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</si>
  <si>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</si>
  <si>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</si>
  <si>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</si>
  <si>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</si>
  <si>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</si>
  <si>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</si>
  <si>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</si>
  <si>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</si>
  <si>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</si>
  <si>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</si>
  <si>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</si>
  <si>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</si>
  <si>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</si>
  <si>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</si>
  <si>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</si>
  <si>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</si>
  <si>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</si>
  <si>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</si>
  <si>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</si>
  <si>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</si>
  <si>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</si>
  <si>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</si>
  <si>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</si>
  <si>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</si>
  <si>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</si>
  <si>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</si>
  <si>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</si>
  <si>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</si>
  <si>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</si>
  <si>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</si>
  <si>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</si>
  <si>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</si>
  <si>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</si>
  <si>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</si>
  <si>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</si>
  <si>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</si>
  <si>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</si>
  <si>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</si>
  <si>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</si>
  <si>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</si>
  <si>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</si>
  <si>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</si>
  <si>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</si>
  <si>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</si>
  <si>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</si>
  <si>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</si>
  <si>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</si>
  <si>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</si>
  <si>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</si>
  <si>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</si>
  <si>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</si>
  <si>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</si>
  <si>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</si>
  <si>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</si>
  <si>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</si>
  <si>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</si>
  <si>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</si>
  <si>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</si>
  <si>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</si>
  <si>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</si>
  <si>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</si>
  <si>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</si>
  <si>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</si>
  <si>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</si>
  <si>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</si>
  <si>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</si>
  <si>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</si>
  <si>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</si>
  <si>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</si>
  <si>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</si>
  <si>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</si>
  <si>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</si>
  <si>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</si>
  <si>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</si>
  <si>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</si>
  <si>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</si>
  <si>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</si>
  <si>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</si>
  <si>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</si>
  <si>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</si>
  <si>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</si>
  <si>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</si>
  <si>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</si>
  <si>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</si>
  <si>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</si>
  <si>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</si>
  <si>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</si>
  <si>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</si>
  <si>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</si>
  <si>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</si>
  <si>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</si>
  <si>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</si>
  <si>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</si>
  <si>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</si>
  <si>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</si>
  <si>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</si>
  <si>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</si>
  <si>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</si>
  <si>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</si>
  <si>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</si>
  <si>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</si>
  <si>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</si>
  <si>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</si>
  <si>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</si>
  <si>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</si>
  <si>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</si>
  <si>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</si>
  <si>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</si>
  <si>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</si>
  <si>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</si>
  <si>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</si>
  <si>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</si>
  <si>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</si>
  <si>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</si>
  <si>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</si>
  <si>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</si>
  <si>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</si>
  <si>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</si>
  <si>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</si>
  <si>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</si>
  <si>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</si>
  <si>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</si>
  <si>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</si>
  <si>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</si>
  <si>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</si>
  <si>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</si>
  <si>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</si>
  <si>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</si>
  <si>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</si>
  <si>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</si>
  <si>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</si>
  <si>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</si>
  <si>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</si>
  <si>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</si>
  <si>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</si>
  <si>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</si>
  <si>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</si>
  <si>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</si>
  <si>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</si>
  <si>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</si>
  <si>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</si>
  <si>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</si>
  <si>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</si>
  <si>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</si>
  <si>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</si>
  <si>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</si>
  <si>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</si>
  <si>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</si>
  <si>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</si>
  <si>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</si>
  <si>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</si>
  <si>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</si>
  <si>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</si>
  <si>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</si>
  <si>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</si>
  <si>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</si>
  <si>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</si>
  <si>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</si>
  <si>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</si>
  <si>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</si>
  <si>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</si>
  <si>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</si>
  <si>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</si>
  <si>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</si>
  <si>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</si>
  <si>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</si>
  <si>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</si>
  <si>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</si>
  <si>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</si>
  <si>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</si>
  <si>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</si>
  <si>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</si>
  <si>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</si>
  <si>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</si>
  <si>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</si>
  <si>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</si>
  <si>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</si>
  <si>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</si>
  <si>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</si>
  <si>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</si>
  <si>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</si>
  <si>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</si>
  <si>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</si>
  <si>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</si>
  <si>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</si>
  <si>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</si>
  <si>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</si>
  <si>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</si>
  <si>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</si>
  <si>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</si>
  <si>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</si>
  <si>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</si>
  <si>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</si>
  <si>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</si>
  <si>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</si>
  <si>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</si>
  <si>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</si>
  <si>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</si>
  <si>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</si>
  <si>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</si>
  <si>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</si>
  <si>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</si>
  <si>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</si>
  <si>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</si>
  <si>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</si>
  <si>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</si>
  <si>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</si>
  <si>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</si>
  <si>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</si>
  <si>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</si>
  <si>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</si>
  <si>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</si>
  <si>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</si>
  <si>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</si>
  <si>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</si>
  <si>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</si>
  <si>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</si>
  <si>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</si>
  <si>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</si>
  <si>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</si>
  <si>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</si>
  <si>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</si>
  <si>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</si>
  <si>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</si>
  <si>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</si>
  <si>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</si>
  <si>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</si>
  <si>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</si>
  <si>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</si>
  <si>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</si>
  <si>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</si>
  <si>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</si>
  <si>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</si>
  <si>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</si>
  <si>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</si>
  <si>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</si>
  <si>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</si>
  <si>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</si>
  <si>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</si>
  <si>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</si>
  <si>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</si>
  <si>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</si>
  <si>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</si>
  <si>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</si>
  <si>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</si>
  <si>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</si>
  <si>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</si>
  <si>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</si>
  <si>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</si>
  <si>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</si>
  <si>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</si>
  <si>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</si>
  <si>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</si>
  <si>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</si>
  <si>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</si>
  <si>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</si>
  <si>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</si>
  <si>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</si>
  <si>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</si>
  <si>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</si>
  <si>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</si>
  <si>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</si>
  <si>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</si>
  <si>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</si>
  <si>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</si>
  <si>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</si>
  <si>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</si>
  <si>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</si>
  <si>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</si>
  <si>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</si>
  <si>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</si>
  <si>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</si>
  <si>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</si>
  <si>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</si>
  <si>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</si>
  <si>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</si>
  <si>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</si>
  <si>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</si>
  <si>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</si>
  <si>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</si>
  <si>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</si>
  <si>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</si>
  <si>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</si>
  <si>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</si>
  <si>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</si>
  <si>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</si>
  <si>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</si>
  <si>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</si>
  <si>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</si>
  <si>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</si>
  <si>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</si>
  <si>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</si>
  <si>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</si>
  <si>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</si>
  <si>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</si>
  <si>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</si>
  <si>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</si>
  <si>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</si>
  <si>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</si>
  <si>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</si>
  <si>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</si>
  <si>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</si>
  <si>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</si>
  <si>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</si>
  <si>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</si>
  <si>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</si>
  <si>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</si>
  <si>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</si>
  <si>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</si>
  <si>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</si>
  <si>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</si>
  <si>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</si>
  <si>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</si>
  <si>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</si>
  <si>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</si>
  <si>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</si>
  <si>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</si>
  <si>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</si>
  <si>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</si>
  <si>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</si>
  <si>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</si>
  <si>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</si>
  <si>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</si>
  <si>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</si>
  <si>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</si>
  <si>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</si>
  <si>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</si>
  <si>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</si>
  <si>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</si>
  <si>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</si>
  <si>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</si>
  <si>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</si>
  <si>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</si>
  <si>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</si>
  <si>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</si>
  <si>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</si>
  <si>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</si>
  <si>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</si>
  <si>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</si>
  <si>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</si>
  <si>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</si>
  <si>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</si>
  <si>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</si>
  <si>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</si>
  <si>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</si>
  <si>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</si>
  <si>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</si>
  <si>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</si>
  <si>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</si>
  <si>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</si>
  <si>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</si>
  <si>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</si>
  <si>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</si>
  <si>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</si>
  <si>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</si>
  <si>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</si>
  <si>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</si>
  <si>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</si>
  <si>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</si>
  <si>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</si>
  <si>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</si>
  <si>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</si>
  <si>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</si>
  <si>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</si>
  <si>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</si>
  <si>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</si>
  <si>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</si>
  <si>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</si>
  <si>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</si>
  <si>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</si>
  <si>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</si>
  <si>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</si>
  <si>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</si>
  <si>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</si>
  <si>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</si>
  <si>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</si>
  <si>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</si>
  <si>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</si>
  <si>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</si>
  <si>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</si>
  <si>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</si>
  <si>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</si>
  <si>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</si>
  <si>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</si>
  <si>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</si>
  <si>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</si>
  <si>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</si>
  <si>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</si>
  <si>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</si>
  <si>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</si>
  <si>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</si>
  <si>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</si>
  <si>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</si>
  <si>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</si>
  <si>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</si>
  <si>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</si>
  <si>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</si>
  <si>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</si>
  <si>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</si>
  <si>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</si>
  <si>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</si>
  <si>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</si>
  <si>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</si>
  <si>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</si>
  <si>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</si>
  <si>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</si>
  <si>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</si>
  <si>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</si>
  <si>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</si>
  <si>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</si>
  <si>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</si>
  <si>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</si>
  <si>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</si>
  <si>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</si>
  <si>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</si>
  <si>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</si>
  <si>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</si>
  <si>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</si>
  <si>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</si>
  <si>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</si>
  <si>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</si>
  <si>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</si>
  <si>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</si>
  <si>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</si>
  <si>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</si>
  <si>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</si>
  <si>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</si>
  <si>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</si>
  <si>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</si>
  <si>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</si>
  <si>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</si>
  <si>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</si>
  <si>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</si>
  <si>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</si>
  <si>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</si>
  <si>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</si>
  <si>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</si>
  <si>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</si>
  <si>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</si>
  <si>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</si>
  <si>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</si>
  <si>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</si>
  <si>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</si>
  <si>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</si>
  <si>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</si>
  <si>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</si>
  <si>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</si>
  <si>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</si>
  <si>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</si>
  <si>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</si>
  <si>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</si>
  <si>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</si>
  <si>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</si>
  <si>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</si>
  <si>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</si>
  <si>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</si>
  <si>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</si>
  <si>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</si>
  <si>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</si>
  <si>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</si>
  <si>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</si>
  <si>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</si>
  <si>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</si>
  <si>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</si>
  <si>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</si>
  <si>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</si>
  <si>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</si>
  <si>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</si>
  <si>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</si>
  <si>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</si>
  <si>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</si>
  <si>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</si>
  <si>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</si>
  <si>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</si>
  <si>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</si>
  <si>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</si>
  <si>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</si>
  <si>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</si>
  <si>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</si>
  <si>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</si>
  <si>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</si>
  <si>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</si>
  <si>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</si>
  <si>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</si>
  <si>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</si>
  <si>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</si>
  <si>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</si>
  <si>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</si>
  <si>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</si>
  <si>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</si>
  <si>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</si>
  <si>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</si>
  <si>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</si>
  <si>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</si>
  <si>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</si>
  <si>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</si>
  <si>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</si>
  <si>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</si>
  <si>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</si>
  <si>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</si>
  <si>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</si>
  <si>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</si>
  <si>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</si>
  <si>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</si>
  <si>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</si>
  <si>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</si>
  <si>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</si>
  <si>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</si>
  <si>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</si>
  <si>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</si>
  <si>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</si>
  <si>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</si>
  <si>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</si>
  <si>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</si>
  <si>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</si>
  <si>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</si>
  <si>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</si>
  <si>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</si>
  <si>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</si>
  <si>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</si>
  <si>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</si>
  <si>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</si>
  <si>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</si>
  <si>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</si>
  <si>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</si>
  <si>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</si>
  <si>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</si>
  <si>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</si>
  <si>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</si>
  <si>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</si>
  <si>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</si>
  <si>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</si>
  <si>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</si>
  <si>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</si>
  <si>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</si>
  <si>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</si>
  <si>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</si>
  <si>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</si>
  <si>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</si>
  <si>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</si>
  <si>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</si>
  <si>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</si>
  <si>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</si>
  <si>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</si>
  <si>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</si>
  <si>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</si>
  <si>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</si>
  <si>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</si>
  <si>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</si>
  <si>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</si>
  <si>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</si>
  <si>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</si>
  <si>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</si>
  <si>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</si>
  <si>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</si>
  <si>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</si>
  <si>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</si>
  <si>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</si>
  <si>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</si>
  <si>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</si>
  <si>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</si>
  <si>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</si>
  <si>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</si>
  <si>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</si>
  <si>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</si>
  <si>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</si>
  <si>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</si>
  <si>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</si>
  <si>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</si>
  <si>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</si>
  <si>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</si>
  <si>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</si>
  <si>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</si>
  <si>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</si>
  <si>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</si>
  <si>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</si>
  <si>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</si>
  <si>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</si>
  <si>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</si>
  <si>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</si>
  <si>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</si>
  <si>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</si>
  <si>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</si>
  <si>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</si>
  <si>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</si>
  <si>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</si>
  <si>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</si>
  <si>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</si>
  <si>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</si>
  <si>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</si>
  <si>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</si>
  <si>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</si>
  <si>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</si>
  <si>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</si>
  <si>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</si>
  <si>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</si>
  <si>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</si>
  <si>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</si>
  <si>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</si>
  <si>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</si>
  <si>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</si>
  <si>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</si>
  <si>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</si>
  <si>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</si>
  <si>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</si>
  <si>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</si>
  <si>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</si>
  <si>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</si>
  <si>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</si>
  <si>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</si>
  <si>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</si>
  <si>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</si>
  <si>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</si>
  <si>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</si>
  <si>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</si>
  <si>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</si>
  <si>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</si>
  <si>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</si>
  <si>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</si>
  <si>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</si>
  <si>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</si>
  <si>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</si>
  <si>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</si>
  <si>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</si>
  <si>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</si>
  <si>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</si>
  <si>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</si>
  <si>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</si>
  <si>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</si>
  <si>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</si>
  <si>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</si>
  <si>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</si>
  <si>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</si>
  <si>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</si>
  <si>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</si>
  <si>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</si>
  <si>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</si>
  <si>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</si>
  <si>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</si>
  <si>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</si>
  <si>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</si>
  <si>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</si>
  <si>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</si>
  <si>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</si>
  <si>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</si>
  <si>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</si>
  <si>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</si>
  <si>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</si>
  <si>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</si>
  <si>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</si>
  <si>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</si>
  <si>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</si>
  <si>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</si>
  <si>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</si>
  <si>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</si>
  <si>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</si>
  <si>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</si>
  <si>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</si>
  <si>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</si>
  <si>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</si>
  <si>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</si>
  <si>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</si>
  <si>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</si>
  <si>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</si>
  <si>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</si>
  <si>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</si>
  <si>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</si>
  <si>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</si>
  <si>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</si>
  <si>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</si>
  <si>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</si>
  <si>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</si>
  <si>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</si>
  <si>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</si>
  <si>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</si>
  <si>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</si>
  <si>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</si>
  <si>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</si>
  <si>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</si>
  <si>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</si>
  <si>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</si>
  <si>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</si>
  <si>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</si>
  <si>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</si>
  <si>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</si>
  <si>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</si>
  <si>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</si>
  <si>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</si>
  <si>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</si>
  <si>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</si>
  <si>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</si>
  <si>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</si>
  <si>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</si>
  <si>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</si>
  <si>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</si>
  <si>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</si>
  <si>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</si>
  <si>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</si>
  <si>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</si>
  <si>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</si>
  <si>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</si>
  <si>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</si>
  <si>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</si>
  <si>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</si>
  <si>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</si>
  <si>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</si>
  <si>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</si>
  <si>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</si>
  <si>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</si>
  <si>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</si>
  <si>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</si>
  <si>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</si>
  <si>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</si>
  <si>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</si>
  <si>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</si>
  <si>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</si>
  <si>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</si>
  <si>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</si>
  <si>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</si>
  <si>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</si>
  <si>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</si>
  <si>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</si>
  <si>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</si>
  <si>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</si>
  <si>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</si>
  <si>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</si>
  <si>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</si>
  <si>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</si>
  <si>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</si>
  <si>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</si>
  <si>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</si>
  <si>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</si>
  <si>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</si>
  <si>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</si>
  <si>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</si>
  <si>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</si>
  <si>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</si>
  <si>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</si>
  <si>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</si>
  <si>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</si>
  <si>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</si>
  <si>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</si>
  <si>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</si>
  <si>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</si>
  <si>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</si>
  <si>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</si>
  <si>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</si>
  <si>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</si>
  <si>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</si>
  <si>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</si>
  <si>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</si>
  <si>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</si>
  <si>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</si>
  <si>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</si>
  <si>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</si>
  <si>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</si>
  <si>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</si>
  <si>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</si>
  <si>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</si>
  <si>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</si>
  <si>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</si>
  <si>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</si>
  <si>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</si>
  <si>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</si>
  <si>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</si>
  <si>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</si>
  <si>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</si>
  <si>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</si>
  <si>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</si>
  <si>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</si>
  <si>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</si>
  <si>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</si>
  <si>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</si>
  <si>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</si>
  <si>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</si>
  <si>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</si>
  <si>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</si>
  <si>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</si>
  <si>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</si>
  <si>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</si>
  <si>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</si>
  <si>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</si>
  <si>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</si>
  <si>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</si>
  <si>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</si>
  <si>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</si>
  <si>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</si>
  <si>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</si>
  <si>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</si>
  <si>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</si>
  <si>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</si>
  <si>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</si>
  <si>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</si>
  <si>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</si>
  <si>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</si>
  <si>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</si>
  <si>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</si>
  <si>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</si>
  <si>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</si>
  <si>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</si>
  <si>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</si>
  <si>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</si>
  <si>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</si>
  <si>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</si>
  <si>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</si>
  <si>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</si>
  <si>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</si>
  <si>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</si>
  <si>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</si>
  <si>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</si>
  <si>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</si>
  <si>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</si>
  <si>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</si>
  <si>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</si>
  <si>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</si>
  <si>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</si>
  <si>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</si>
  <si>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</si>
  <si>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</si>
  <si>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</si>
  <si>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</si>
  <si>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</si>
  <si>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</si>
  <si>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</si>
  <si>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</si>
  <si>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</si>
  <si>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</si>
  <si>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</si>
  <si>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</si>
  <si>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</si>
  <si>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</si>
  <si>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</si>
  <si>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</si>
  <si>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</si>
  <si>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</si>
  <si>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</si>
  <si>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</si>
  <si>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</si>
  <si>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</si>
  <si>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</si>
  <si>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</si>
  <si>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</si>
  <si>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</si>
  <si>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</si>
  <si>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</si>
  <si>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</si>
  <si>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</si>
  <si>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</si>
  <si>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</si>
  <si>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</si>
  <si>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</si>
  <si>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</si>
  <si>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</si>
  <si>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</si>
  <si>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</si>
  <si>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</si>
  <si>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</si>
  <si>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</si>
  <si>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</si>
  <si>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</si>
  <si>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</si>
  <si>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</si>
  <si>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</si>
  <si>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</si>
  <si>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</si>
  <si>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</si>
  <si>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</si>
  <si>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</si>
  <si>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</si>
  <si>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</si>
  <si>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</si>
  <si>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</si>
  <si>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</si>
  <si>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</si>
  <si>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</si>
  <si>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</si>
  <si>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</si>
  <si>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</si>
  <si>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</si>
  <si>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</si>
  <si>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</si>
  <si>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</si>
  <si>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</si>
  <si>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</si>
  <si>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</si>
  <si>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</si>
  <si>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</si>
  <si>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</si>
  <si>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</si>
  <si>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</si>
  <si>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</si>
  <si>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</si>
  <si>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</si>
  <si>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</si>
  <si>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</si>
  <si>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</si>
  <si>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</si>
  <si>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</si>
  <si>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</si>
  <si>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</si>
  <si>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</si>
  <si>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</si>
  <si>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</si>
  <si>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</si>
  <si>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</si>
  <si>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</si>
  <si>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</si>
  <si>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</si>
  <si>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</si>
  <si>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</si>
  <si>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</si>
  <si>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</si>
  <si>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</si>
  <si>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</si>
  <si>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</si>
  <si>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</si>
  <si>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</si>
  <si>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</si>
  <si>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</si>
  <si>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</si>
  <si>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</si>
  <si>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</si>
  <si>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</si>
  <si>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</si>
  <si>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</si>
  <si>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</si>
  <si>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</si>
  <si>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</si>
  <si>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</si>
  <si>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</si>
  <si>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</si>
  <si>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</si>
  <si>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</si>
  <si>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</si>
  <si>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</si>
  <si>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</si>
  <si>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</si>
  <si>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</si>
  <si>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</si>
  <si>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</si>
  <si>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</si>
  <si>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</si>
  <si>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</si>
  <si>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</si>
  <si>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</si>
  <si>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</si>
  <si>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</si>
  <si>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</si>
  <si>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</si>
  <si>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</si>
  <si>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</si>
  <si>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</si>
  <si>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</si>
  <si>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</si>
  <si>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</si>
  <si>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</si>
  <si>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</si>
  <si>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</si>
  <si>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</si>
  <si>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</si>
  <si>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</si>
  <si>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</si>
  <si>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</si>
  <si>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</si>
  <si>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</si>
  <si>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</si>
  <si>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</si>
  <si>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</si>
  <si>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</si>
  <si>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</si>
  <si>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</si>
  <si>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</si>
  <si>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</si>
  <si>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</si>
  <si>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</si>
  <si>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</si>
  <si>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</si>
  <si>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</si>
  <si>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</si>
  <si>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</si>
  <si>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</si>
  <si>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</si>
  <si>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</si>
  <si>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</si>
  <si>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</si>
  <si>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</si>
  <si>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</si>
  <si>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</si>
  <si>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</si>
  <si>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</si>
  <si>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</si>
  <si>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</si>
  <si>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</si>
  <si>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</si>
  <si>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</si>
  <si>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</si>
  <si>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</si>
  <si>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</si>
  <si>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</si>
  <si>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</si>
  <si>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</si>
  <si>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</si>
  <si>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</si>
  <si>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</si>
  <si>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</si>
  <si>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</si>
  <si>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</si>
  <si>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</si>
  <si>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</si>
  <si>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</si>
  <si>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</si>
  <si>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</si>
  <si>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</si>
  <si>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</si>
  <si>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</si>
  <si>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</si>
  <si>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</si>
  <si>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</si>
  <si>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</si>
  <si>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</si>
  <si>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</si>
  <si>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</si>
  <si>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</si>
  <si>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</si>
  <si>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</si>
  <si>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</si>
  <si>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</si>
  <si>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</si>
  <si>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</si>
  <si>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</si>
  <si>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</si>
  <si>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</si>
  <si>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</si>
  <si>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</si>
  <si>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</si>
  <si>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</si>
  <si>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</si>
  <si>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</si>
  <si>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</si>
  <si>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</si>
  <si>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</si>
  <si>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</si>
  <si>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</si>
  <si>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</si>
  <si>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</si>
  <si>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</si>
  <si>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</si>
  <si>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</si>
  <si>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</si>
  <si>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</si>
  <si>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</si>
  <si>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</si>
  <si>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</si>
  <si>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</si>
  <si>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</si>
  <si>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</si>
  <si>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</si>
  <si>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</si>
  <si>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</si>
  <si>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</si>
  <si>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</si>
  <si>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</si>
  <si>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</si>
  <si>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</si>
  <si>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</si>
  <si>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</si>
  <si>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</si>
  <si>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</si>
  <si>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</si>
  <si>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</si>
  <si>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</si>
  <si>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</si>
  <si>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</si>
  <si>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</si>
  <si>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</si>
  <si>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</si>
  <si>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</si>
  <si>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</si>
  <si>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</si>
  <si>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</si>
  <si>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</si>
  <si>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</si>
  <si>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</si>
  <si>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</si>
  <si>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</si>
  <si>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</si>
  <si>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</si>
  <si>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</si>
  <si>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</si>
  <si>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</si>
  <si>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</si>
  <si>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</si>
  <si>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</si>
  <si>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</si>
  <si>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</si>
  <si>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</si>
  <si>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</si>
  <si>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</si>
  <si>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</si>
  <si>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</si>
  <si>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</si>
  <si>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</si>
  <si>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</si>
  <si>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</si>
  <si>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</si>
  <si>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</si>
  <si>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</si>
  <si>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</si>
  <si>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</si>
  <si>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</si>
  <si>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</si>
  <si>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</si>
  <si>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</si>
  <si>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</si>
  <si>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</si>
  <si>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</si>
  <si>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</si>
  <si>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</si>
  <si>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</si>
  <si>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</si>
  <si>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</si>
  <si>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</si>
  <si>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</si>
  <si>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</si>
  <si>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</si>
  <si>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</si>
  <si>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</si>
  <si>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</si>
  <si>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</si>
  <si>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</si>
  <si>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</si>
  <si>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</si>
  <si>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</si>
  <si>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</si>
  <si>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</si>
  <si>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</si>
  <si>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</si>
  <si>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</si>
  <si>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</si>
  <si>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</si>
  <si>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</si>
  <si>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</si>
  <si>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</si>
  <si>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</si>
  <si>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</si>
  <si>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</si>
  <si>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</si>
  <si>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</si>
  <si>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</si>
  <si>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</si>
  <si>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</si>
  <si>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</si>
  <si>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</si>
  <si>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</si>
  <si>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</si>
  <si>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</si>
  <si>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</si>
  <si>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</si>
  <si>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</si>
  <si>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</si>
  <si>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</si>
  <si>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</si>
  <si>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</si>
  <si>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</si>
  <si>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</si>
  <si>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</si>
  <si>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</si>
  <si>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</si>
  <si>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</si>
  <si>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</si>
  <si>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</si>
  <si>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</si>
  <si>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</si>
  <si>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</si>
  <si>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</si>
  <si>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</si>
  <si>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</si>
  <si>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</si>
  <si>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</si>
  <si>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</si>
  <si>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</si>
  <si>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</si>
  <si>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</si>
  <si>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</si>
  <si>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</si>
  <si>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</si>
  <si>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</si>
  <si>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</si>
  <si>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</si>
  <si>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</si>
  <si>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</si>
  <si>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</si>
  <si>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</si>
  <si>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</si>
  <si>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</si>
  <si>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</si>
  <si>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</si>
  <si>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</si>
  <si>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</si>
  <si>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</si>
  <si>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</si>
  <si>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</si>
  <si>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</si>
  <si>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</si>
  <si>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</si>
  <si>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</si>
  <si>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</si>
  <si>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</si>
  <si>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</si>
  <si>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</si>
  <si>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</si>
  <si>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</si>
  <si>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</si>
  <si>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</si>
  <si>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</si>
  <si>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</si>
  <si>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</si>
  <si>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</si>
  <si>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</si>
  <si>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</si>
  <si>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</si>
  <si>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</si>
  <si>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</si>
  <si>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</si>
  <si>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</si>
  <si>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</si>
  <si>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</si>
  <si>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</si>
  <si>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</si>
  <si>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</si>
  <si>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</si>
  <si>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</si>
  <si>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</si>
  <si>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</si>
  <si>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</si>
  <si>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</si>
  <si>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</si>
  <si>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</si>
  <si>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</si>
  <si>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</si>
  <si>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</si>
  <si>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</si>
  <si>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</si>
  <si>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</si>
  <si>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</si>
  <si>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</si>
  <si>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</si>
  <si>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</si>
  <si>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</si>
  <si>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</si>
  <si>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</si>
  <si>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</si>
  <si>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</si>
  <si>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</si>
  <si>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</si>
  <si>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</si>
  <si>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</si>
  <si>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</si>
  <si>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</si>
  <si>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</si>
  <si>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</si>
  <si>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</si>
  <si>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</si>
  <si>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</si>
  <si>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</si>
  <si>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</si>
  <si>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</si>
  <si>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</si>
  <si>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</si>
  <si>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</si>
  <si>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</si>
  <si>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</si>
  <si>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</si>
  <si>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</si>
  <si>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</si>
  <si>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</si>
  <si>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</si>
  <si>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</si>
  <si>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</si>
  <si>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</si>
  <si>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</si>
  <si>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</si>
  <si>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</si>
  <si>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</si>
  <si>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</si>
  <si>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</si>
  <si>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</si>
  <si>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</si>
  <si>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</si>
  <si>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</si>
  <si>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</si>
  <si>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</si>
  <si>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</si>
  <si>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</si>
  <si>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</si>
  <si>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</si>
  <si>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</si>
  <si>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</si>
  <si>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</si>
  <si>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</si>
  <si>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</si>
  <si>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</si>
  <si>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</si>
  <si>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</si>
  <si>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</si>
  <si>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</si>
  <si>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</si>
  <si>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</si>
  <si>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</si>
  <si>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</si>
  <si>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</si>
  <si>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</si>
  <si>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</si>
  <si>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</si>
  <si>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</si>
  <si>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</si>
  <si>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</si>
  <si>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</si>
  <si>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</si>
  <si>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</si>
  <si>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</si>
  <si>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</si>
  <si>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</si>
  <si>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</si>
  <si>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</si>
  <si>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</si>
  <si>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</si>
  <si>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</si>
  <si>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</si>
  <si>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</si>
  <si>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</si>
  <si>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</si>
  <si>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</si>
  <si>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</si>
  <si>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</si>
  <si>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</si>
  <si>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</si>
  <si>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</si>
  <si>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</si>
  <si>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</si>
  <si>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</si>
  <si>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</si>
  <si>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</si>
  <si>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</si>
  <si>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</si>
  <si>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</si>
  <si>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</si>
  <si>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</si>
  <si>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</si>
  <si>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</si>
  <si>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</si>
  <si>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</si>
  <si>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</si>
  <si>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</si>
  <si>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</si>
  <si>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</si>
  <si>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</si>
  <si>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</si>
  <si>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</si>
  <si>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</si>
  <si>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</si>
  <si>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</si>
  <si>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</si>
  <si>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</si>
  <si>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</si>
  <si>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</si>
  <si>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</si>
  <si>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</si>
  <si>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</si>
  <si>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</si>
  <si>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</si>
  <si>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</si>
  <si>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</si>
  <si>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</si>
  <si>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</si>
  <si>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</si>
  <si>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</si>
  <si>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</si>
  <si>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</si>
  <si>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</si>
  <si>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</si>
  <si>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</si>
  <si>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</si>
  <si>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</si>
  <si>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</si>
  <si>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</si>
  <si>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</si>
  <si>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</si>
  <si>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</si>
  <si>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</si>
  <si>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</si>
  <si>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</si>
  <si>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</si>
  <si>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</si>
  <si>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</si>
  <si>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</si>
  <si>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</si>
  <si>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</si>
  <si>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</si>
  <si>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</si>
  <si>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</si>
  <si>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</si>
  <si>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</si>
  <si>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</si>
  <si>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</si>
  <si>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</si>
  <si>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</si>
  <si>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</si>
  <si>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</si>
  <si>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</si>
  <si>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</si>
  <si>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</si>
  <si>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</si>
  <si>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</si>
  <si>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</si>
  <si>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</si>
  <si>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</si>
  <si>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</si>
  <si>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</si>
  <si>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</si>
  <si>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</si>
  <si>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</si>
  <si>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</si>
  <si>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</si>
  <si>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</si>
  <si>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</si>
  <si>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</si>
  <si>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</si>
  <si>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</si>
  <si>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</si>
  <si>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</si>
  <si>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</si>
  <si>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</si>
  <si>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</si>
  <si>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</si>
  <si>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</si>
  <si>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</si>
  <si>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</si>
  <si>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</si>
  <si>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</si>
  <si>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</si>
  <si>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</si>
  <si>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</si>
  <si>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</si>
  <si>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</si>
  <si>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</si>
  <si>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</si>
  <si>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</si>
  <si>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</si>
  <si>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</si>
  <si>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</si>
  <si>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</si>
  <si>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</si>
  <si>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</si>
  <si>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</si>
  <si>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</si>
  <si>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</si>
  <si>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</si>
  <si>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</si>
  <si>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</si>
  <si>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</si>
  <si>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</si>
  <si>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</si>
  <si>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</si>
  <si>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</si>
  <si>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</si>
  <si>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</si>
  <si>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</si>
  <si>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</si>
  <si>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</si>
  <si>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</si>
  <si>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</si>
  <si>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</si>
  <si>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</si>
  <si>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</si>
  <si>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</si>
  <si>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</si>
  <si>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</si>
  <si>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</si>
  <si>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</si>
  <si>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</si>
  <si>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</si>
  <si>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</si>
  <si>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</si>
  <si>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</si>
  <si>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</si>
  <si>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</si>
  <si>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</si>
  <si>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</si>
  <si>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</si>
  <si>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</si>
  <si>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</si>
  <si>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</si>
  <si>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</si>
  <si>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</si>
  <si>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</si>
  <si>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</si>
  <si>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</si>
  <si>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</si>
  <si>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</si>
  <si>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</si>
  <si>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</si>
  <si>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</si>
  <si>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</si>
  <si>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</si>
  <si>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</si>
  <si>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</si>
  <si>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</si>
  <si>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</si>
  <si>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</si>
  <si>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</si>
  <si>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</si>
  <si>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</si>
  <si>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</si>
  <si>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</si>
  <si>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</si>
  <si>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</si>
  <si>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</si>
  <si>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</si>
  <si>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</si>
  <si>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</si>
  <si>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</si>
  <si>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</si>
  <si>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</si>
  <si>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</si>
  <si>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</si>
  <si>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</si>
  <si>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</si>
  <si>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</si>
  <si>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</si>
  <si>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</si>
  <si>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</si>
  <si>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</si>
  <si>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</si>
  <si>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</si>
  <si>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</si>
  <si>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</si>
  <si>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</si>
  <si>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</si>
  <si>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</si>
  <si>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</si>
  <si>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</si>
  <si>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</si>
  <si>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</si>
  <si>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</si>
  <si>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</si>
  <si>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</si>
  <si>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</si>
  <si>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</si>
  <si>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</si>
  <si>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</si>
  <si>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</si>
  <si>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</si>
  <si>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</si>
  <si>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</si>
  <si>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</si>
  <si>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</si>
  <si>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</si>
  <si>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</si>
  <si>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</si>
  <si>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</si>
  <si>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</si>
  <si>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</si>
  <si>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</si>
  <si>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</si>
  <si>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</si>
  <si>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</si>
  <si>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</si>
  <si>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</si>
  <si>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</si>
  <si>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</si>
  <si>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</si>
  <si>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</si>
  <si>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</si>
  <si>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</si>
  <si>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</si>
  <si>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</si>
  <si>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</si>
  <si>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</si>
  <si>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</si>
  <si>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</si>
  <si>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</si>
  <si>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</si>
  <si>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</si>
  <si>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</si>
  <si>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</si>
  <si>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</si>
  <si>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</si>
  <si>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</si>
  <si>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</si>
  <si>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</si>
  <si>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</si>
  <si>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</si>
  <si>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</si>
  <si>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</si>
  <si>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</si>
  <si>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</si>
  <si>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</si>
  <si>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</si>
  <si>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</si>
  <si>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</si>
  <si>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</si>
  <si>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</si>
  <si>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</si>
  <si>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</si>
  <si>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</si>
  <si>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</si>
  <si>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</si>
  <si>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</si>
  <si>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</si>
  <si>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</si>
  <si>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</si>
  <si>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</si>
  <si>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</si>
  <si>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</si>
  <si>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</si>
  <si>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</si>
  <si>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</si>
  <si>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</si>
  <si>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</si>
  <si>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</si>
  <si>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</si>
  <si>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</si>
  <si>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</si>
  <si>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</si>
  <si>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</si>
  <si>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</si>
  <si>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</si>
  <si>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</si>
  <si>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</si>
  <si>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</si>
  <si>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</si>
  <si>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</si>
  <si>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</si>
  <si>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</si>
  <si>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</si>
  <si>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</si>
  <si>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</si>
  <si>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</si>
  <si>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</si>
  <si>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</si>
  <si>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</si>
  <si>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</si>
  <si>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</si>
  <si>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</si>
  <si>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</si>
  <si>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</si>
  <si>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</si>
  <si>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</si>
  <si>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</si>
  <si>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</si>
  <si>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</si>
  <si>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</si>
  <si>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</si>
  <si>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</si>
  <si>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</si>
  <si>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</si>
  <si>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</si>
  <si>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</si>
  <si>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</si>
  <si>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</si>
  <si>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</si>
  <si>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</si>
  <si>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</si>
  <si>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</si>
  <si>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</si>
  <si>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</si>
  <si>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</si>
  <si>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</si>
  <si>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</si>
  <si>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</si>
  <si>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</si>
  <si>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</si>
  <si>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</si>
  <si>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</si>
  <si>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</si>
  <si>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</si>
  <si>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</si>
  <si>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</si>
  <si>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</si>
  <si>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</si>
  <si>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</si>
  <si>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</si>
  <si>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</si>
  <si>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</si>
  <si>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</si>
  <si>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</si>
  <si>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</si>
  <si>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</si>
  <si>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</si>
  <si>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</si>
  <si>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</si>
  <si>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</si>
  <si>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</si>
  <si>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</si>
  <si>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</si>
  <si>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</si>
  <si>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</si>
  <si>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</si>
  <si>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</si>
  <si>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</si>
  <si>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</si>
  <si>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</si>
  <si>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</si>
  <si>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</si>
  <si>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</si>
  <si>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</si>
  <si>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</si>
  <si>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</si>
  <si>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</si>
  <si>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</si>
  <si>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</si>
  <si>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</si>
  <si>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</si>
  <si>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</si>
  <si>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</si>
  <si>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</si>
  <si>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</si>
  <si>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</si>
  <si>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</si>
  <si>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</si>
  <si>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</si>
  <si>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</si>
  <si>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</si>
  <si>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</si>
  <si>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</si>
  <si>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</si>
  <si>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</si>
  <si>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</si>
  <si>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</si>
  <si>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</si>
  <si>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</si>
  <si>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</si>
  <si>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</si>
  <si>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</si>
  <si>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</si>
  <si>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</si>
  <si>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</si>
  <si>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</si>
  <si>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</si>
  <si>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</si>
  <si>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</si>
  <si>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</si>
  <si>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</si>
  <si>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</si>
  <si>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</si>
  <si>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</si>
  <si>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</si>
  <si>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</si>
  <si>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</si>
  <si>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</si>
  <si>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</si>
  <si>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</si>
  <si>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</si>
  <si>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</si>
  <si>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</si>
  <si>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</si>
  <si>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</si>
  <si>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</si>
  <si>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</si>
  <si>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</si>
  <si>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</si>
  <si>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</si>
  <si>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</si>
  <si>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</si>
  <si>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</si>
  <si>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</si>
  <si>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</si>
  <si>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</si>
  <si>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</si>
  <si>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</si>
  <si>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</si>
  <si>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</si>
  <si>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</si>
  <si>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</si>
  <si>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</si>
  <si>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</si>
  <si>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</si>
  <si>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</si>
  <si>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</si>
  <si>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</si>
  <si>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</si>
  <si>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</si>
  <si>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</si>
  <si>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</si>
  <si>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</si>
  <si>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</si>
  <si>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</si>
  <si>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</si>
  <si>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</si>
  <si>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</si>
  <si>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</si>
  <si>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</si>
  <si>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</si>
  <si>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</si>
  <si>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</si>
  <si>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</si>
  <si>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</si>
  <si>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</si>
  <si>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</si>
  <si>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</si>
  <si>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</si>
  <si>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</si>
  <si>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</si>
  <si>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</si>
  <si>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</si>
  <si>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</si>
  <si>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</si>
  <si>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</si>
  <si>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</si>
  <si>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</si>
  <si>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</si>
  <si>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</si>
  <si>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</si>
  <si>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</si>
  <si>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</si>
  <si>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</si>
  <si>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</si>
  <si>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</si>
  <si>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</si>
  <si>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</si>
  <si>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</si>
  <si>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</si>
  <si>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</si>
  <si>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</si>
  <si>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</si>
  <si>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</si>
  <si>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</si>
  <si>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</si>
  <si>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</si>
  <si>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</si>
  <si>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</si>
  <si>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</si>
  <si>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</si>
  <si>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</si>
  <si>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</si>
  <si>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</si>
  <si>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</si>
  <si>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</si>
  <si>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</si>
  <si>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</si>
  <si>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</si>
  <si>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</si>
  <si>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</si>
  <si>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</si>
  <si>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</si>
  <si>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</si>
  <si>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</si>
  <si>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</si>
  <si>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</si>
  <si>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</si>
  <si>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</si>
  <si>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</si>
  <si>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</si>
  <si>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</si>
  <si>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</si>
  <si>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</si>
  <si>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</si>
  <si>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</si>
  <si>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</si>
  <si>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</si>
  <si>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</si>
  <si>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</si>
  <si>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</si>
  <si>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</si>
  <si>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</si>
  <si>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</si>
  <si>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</si>
  <si>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</si>
  <si>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</si>
  <si>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</si>
  <si>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</si>
  <si>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</si>
  <si>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</si>
  <si>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</si>
  <si>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</si>
  <si>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</si>
  <si>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</si>
  <si>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</si>
  <si>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</si>
  <si>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</si>
  <si>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</si>
  <si>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</si>
  <si>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</si>
  <si>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</si>
  <si>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</si>
  <si>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</si>
  <si>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</si>
  <si>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</si>
  <si>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</si>
  <si>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</si>
  <si>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</si>
  <si>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</si>
  <si>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</si>
  <si>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</si>
  <si>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</si>
  <si>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</si>
  <si>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</si>
  <si>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</si>
  <si>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</si>
  <si>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</si>
  <si>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</si>
  <si>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</si>
  <si>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</si>
  <si>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</si>
  <si>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</si>
  <si>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</si>
  <si>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</si>
  <si>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</si>
  <si>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</si>
  <si>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</si>
  <si>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</si>
  <si>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</si>
  <si>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</si>
  <si>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</si>
  <si>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</si>
  <si>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</si>
  <si>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</si>
  <si>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</si>
  <si>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</si>
  <si>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</si>
  <si>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</si>
  <si>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</si>
  <si>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</si>
  <si>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</si>
  <si>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</si>
  <si>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</si>
  <si>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</si>
  <si>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</si>
  <si>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</si>
  <si>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</si>
  <si>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</si>
  <si>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</si>
  <si>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</si>
  <si>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</si>
  <si>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</si>
  <si>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</si>
  <si>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</si>
  <si>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</si>
  <si>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</si>
  <si>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</si>
  <si>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</si>
  <si>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</si>
  <si>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</si>
  <si>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</si>
  <si>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</si>
  <si>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</si>
  <si>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</si>
  <si>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</si>
  <si>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</si>
  <si>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</si>
  <si>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</si>
  <si>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</si>
  <si>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</si>
  <si>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</si>
  <si>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</si>
  <si>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</si>
  <si>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</si>
  <si>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</si>
  <si>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</si>
  <si>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</si>
  <si>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</si>
  <si>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</si>
  <si>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</si>
  <si>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</si>
  <si>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</si>
  <si>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</si>
  <si>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</si>
  <si>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</si>
  <si>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</si>
  <si>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</si>
  <si>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</si>
  <si>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</si>
  <si>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</si>
  <si>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</si>
  <si>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</si>
  <si>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</si>
  <si>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</si>
  <si>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</si>
  <si>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</si>
  <si>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</si>
  <si>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</si>
  <si>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</si>
  <si>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</si>
  <si>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</si>
  <si>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</si>
  <si>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</si>
  <si>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</si>
  <si>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</si>
  <si>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</si>
  <si>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</si>
  <si>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</si>
  <si>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</si>
  <si>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</si>
  <si>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</si>
  <si>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</si>
  <si>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</si>
  <si>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</si>
  <si>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</si>
  <si>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</si>
  <si>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</si>
  <si>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</si>
  <si>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</si>
  <si>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</si>
  <si>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</si>
  <si>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</si>
  <si>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</si>
  <si>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</si>
  <si>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</si>
  <si>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</si>
  <si>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</si>
  <si>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</si>
  <si>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</si>
  <si>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</si>
  <si>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</si>
  <si>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</si>
  <si>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</si>
  <si>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</si>
  <si>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</si>
  <si>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</si>
  <si>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</si>
  <si>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</si>
  <si>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</si>
  <si>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</si>
  <si>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</si>
  <si>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</si>
  <si>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</si>
  <si>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</si>
  <si>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</si>
  <si>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</si>
  <si>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</si>
  <si>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</si>
  <si>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</si>
  <si>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</si>
  <si>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</si>
  <si>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</si>
  <si>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</si>
  <si>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</si>
  <si>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</si>
  <si>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</si>
  <si>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</si>
  <si>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</si>
  <si>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</si>
  <si>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</si>
  <si>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</si>
  <si>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</si>
  <si>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</si>
  <si>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</si>
  <si>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</si>
  <si>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</si>
  <si>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</si>
  <si>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</si>
  <si>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</si>
  <si>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</si>
  <si>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</si>
  <si>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</si>
  <si>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</si>
  <si>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</si>
  <si>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</si>
  <si>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</si>
  <si>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</si>
  <si>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</si>
  <si>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</si>
  <si>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</si>
  <si>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</si>
  <si>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</si>
  <si>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</si>
  <si>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</si>
  <si>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</si>
  <si>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</si>
  <si>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</si>
  <si>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</si>
  <si>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</si>
  <si>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</si>
  <si>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</si>
  <si>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</si>
  <si>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</si>
  <si>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</si>
  <si>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</si>
  <si>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</si>
  <si>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</si>
  <si>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</si>
  <si>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</si>
  <si>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</si>
  <si>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</si>
  <si>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</si>
  <si>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</si>
  <si>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</si>
  <si>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</si>
  <si>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</si>
  <si>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</si>
  <si>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</si>
  <si>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</si>
  <si>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</si>
  <si>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</si>
  <si>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</si>
  <si>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</si>
  <si>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</si>
  <si>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</si>
  <si>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</si>
  <si>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</si>
  <si>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</si>
  <si>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</si>
  <si>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</si>
  <si>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</si>
  <si>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</si>
  <si>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</si>
  <si>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</si>
  <si>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</si>
  <si>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</si>
  <si>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</si>
  <si>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</si>
  <si>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</si>
  <si>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</si>
  <si>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</si>
  <si>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</si>
  <si>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</si>
  <si>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</si>
  <si>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</si>
  <si>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</si>
  <si>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</si>
  <si>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</si>
  <si>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</si>
  <si>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</si>
  <si>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</si>
  <si>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</si>
  <si>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</si>
  <si>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</si>
  <si>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</si>
  <si>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</si>
  <si>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</si>
  <si>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</si>
  <si>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</si>
  <si>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</si>
  <si>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</si>
  <si>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</si>
  <si>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</si>
  <si>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</si>
  <si>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</si>
  <si>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</si>
  <si>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</si>
  <si>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</si>
  <si>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</si>
  <si>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</si>
  <si>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</si>
  <si>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</si>
  <si>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</si>
  <si>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</si>
  <si>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</si>
  <si>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</si>
  <si>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</si>
  <si>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</si>
  <si>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</si>
  <si>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</si>
  <si>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</si>
  <si>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</si>
  <si>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</si>
  <si>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</si>
  <si>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</si>
  <si>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</si>
  <si>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</si>
  <si>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</si>
  <si>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</si>
  <si>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</si>
  <si>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</si>
  <si>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</si>
  <si>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</si>
  <si>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</si>
  <si>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</si>
  <si>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</si>
  <si>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</si>
  <si>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</si>
  <si>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</si>
  <si>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</si>
  <si>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</si>
  <si>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</si>
  <si>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</si>
  <si>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</si>
  <si>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</si>
  <si>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</si>
  <si>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</si>
  <si>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</si>
  <si>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</si>
  <si>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</si>
  <si>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</si>
  <si>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</si>
  <si>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</si>
  <si>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</si>
  <si>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</si>
  <si>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</si>
  <si>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</si>
  <si>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</si>
  <si>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</si>
  <si>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</si>
  <si>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</si>
  <si>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</si>
  <si>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</si>
  <si>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</si>
  <si>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</si>
  <si>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</si>
  <si>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</si>
  <si>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</si>
  <si>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</si>
  <si>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</si>
  <si>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</si>
  <si>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</si>
  <si>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</si>
  <si>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</si>
  <si>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</si>
  <si>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</si>
  <si>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</si>
  <si>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</si>
  <si>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</si>
  <si>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</si>
  <si>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</si>
  <si>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</si>
  <si>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</si>
  <si>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</si>
  <si>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</si>
  <si>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</si>
  <si>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</si>
  <si>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</si>
  <si>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</si>
  <si>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</si>
  <si>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</si>
  <si>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</si>
  <si>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</si>
  <si>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</si>
  <si>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</si>
  <si>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</si>
  <si>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</si>
  <si>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</si>
  <si>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</si>
  <si>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</si>
  <si>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</si>
  <si>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</si>
  <si>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</si>
  <si>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</si>
  <si>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</si>
  <si>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</si>
  <si>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</si>
  <si>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</si>
  <si>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</si>
  <si>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</si>
  <si>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</si>
  <si>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</si>
  <si>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</si>
  <si>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</si>
  <si>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</si>
  <si>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</si>
  <si>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</si>
  <si>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</si>
  <si>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</si>
  <si>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</si>
  <si>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</si>
  <si>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</si>
  <si>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</si>
  <si>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</si>
  <si>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</si>
  <si>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</si>
  <si>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</si>
  <si>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</si>
  <si>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</si>
  <si>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</si>
  <si>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</si>
  <si>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</si>
  <si>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</si>
  <si>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</si>
  <si>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</si>
  <si>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</si>
  <si>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</si>
  <si>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</si>
  <si>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</si>
  <si>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</si>
  <si>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</si>
  <si>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</si>
  <si>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</si>
  <si>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</si>
  <si>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</si>
  <si>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</si>
  <si>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</si>
  <si>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</si>
  <si>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</si>
  <si>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</si>
  <si>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</si>
  <si>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</si>
  <si>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</si>
  <si>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</si>
  <si>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</si>
  <si>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</si>
  <si>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</si>
  <si>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</si>
  <si>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</si>
  <si>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</si>
  <si>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</si>
  <si>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</si>
  <si>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</si>
  <si>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</si>
  <si>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</si>
  <si>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</si>
  <si>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</si>
  <si>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</si>
  <si>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</si>
  <si>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</si>
  <si>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</si>
  <si>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</si>
  <si>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</si>
  <si>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</si>
  <si>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</si>
  <si>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</si>
  <si>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</si>
  <si>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</si>
  <si>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</si>
  <si>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</si>
  <si>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</si>
  <si>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</si>
  <si>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</si>
  <si>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</si>
  <si>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</si>
  <si>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</si>
  <si>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</si>
  <si>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</si>
  <si>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</si>
  <si>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</si>
  <si>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</si>
  <si>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</si>
  <si>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</si>
  <si>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</si>
  <si>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</si>
  <si>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</si>
  <si>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</si>
  <si>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</si>
  <si>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</si>
  <si>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</si>
  <si>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</si>
  <si>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</si>
  <si>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</si>
  <si>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</si>
  <si>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</si>
  <si>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</si>
  <si>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</si>
  <si>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</si>
  <si>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</si>
  <si>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</si>
  <si>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</si>
  <si>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</si>
  <si>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</si>
  <si>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</si>
  <si>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</si>
  <si>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</si>
  <si>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</si>
  <si>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</si>
  <si>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</si>
  <si>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</si>
  <si>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</si>
  <si>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</si>
  <si>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</si>
  <si>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</si>
  <si>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</si>
  <si>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</si>
  <si>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</si>
  <si>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</si>
  <si>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</si>
  <si>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</si>
  <si>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</si>
  <si>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</si>
  <si>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</si>
  <si>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</si>
  <si>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</si>
  <si>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</si>
  <si>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</si>
  <si>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</si>
  <si>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</si>
  <si>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</si>
  <si>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</si>
  <si>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</si>
  <si>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</si>
  <si>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</si>
  <si>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</si>
  <si>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</si>
  <si>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</si>
  <si>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</si>
  <si>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</si>
  <si>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</si>
  <si>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</si>
  <si>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</si>
  <si>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</si>
  <si>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</si>
  <si>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</si>
  <si>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</si>
  <si>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</si>
  <si>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</si>
  <si>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</si>
  <si>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</si>
  <si>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</si>
  <si>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</si>
  <si>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</si>
  <si>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</si>
  <si>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</si>
  <si>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</si>
  <si>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</si>
  <si>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</si>
  <si>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</si>
  <si>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</si>
  <si>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</si>
  <si>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</si>
  <si>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</si>
  <si>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</si>
  <si>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</si>
  <si>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</si>
  <si>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</si>
  <si>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</si>
  <si>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</si>
  <si>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</si>
  <si>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</si>
  <si>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</si>
  <si>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</si>
  <si>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</si>
  <si>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</si>
  <si>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</si>
  <si>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</si>
  <si>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</si>
  <si>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</si>
  <si>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</si>
  <si>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</si>
  <si>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</si>
  <si>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</si>
  <si>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</si>
  <si>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</si>
  <si>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</si>
  <si>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</si>
  <si>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</si>
  <si>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</si>
  <si>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</si>
  <si>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</si>
  <si>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</si>
  <si>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</si>
  <si>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</si>
  <si>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</si>
  <si>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</si>
  <si>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</si>
  <si>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</si>
  <si>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</si>
  <si>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</si>
  <si>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</si>
  <si>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</si>
  <si>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</si>
  <si>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</si>
  <si>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</si>
  <si>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</si>
  <si>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</si>
  <si>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</si>
  <si>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</si>
  <si>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</si>
  <si>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</si>
  <si>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</si>
  <si>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</si>
  <si>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</si>
  <si>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</si>
  <si>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</si>
  <si>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</si>
  <si>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</si>
  <si>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</si>
  <si>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</si>
  <si>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</si>
  <si>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</si>
  <si>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</si>
  <si>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</si>
  <si>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</si>
  <si>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</si>
  <si>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</si>
  <si>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</si>
  <si>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</si>
  <si>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</si>
  <si>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</si>
  <si>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</si>
  <si>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</si>
  <si>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</si>
  <si>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</si>
  <si>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</si>
  <si>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</si>
  <si>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</si>
  <si>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</si>
  <si>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</si>
  <si>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</si>
  <si>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</si>
  <si>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</si>
  <si>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</si>
  <si>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</si>
  <si>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</si>
  <si>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</si>
  <si>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</si>
  <si>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</si>
  <si>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</si>
  <si>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</si>
  <si>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</si>
  <si>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</si>
  <si>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</si>
  <si>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</si>
  <si>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</si>
  <si>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</si>
  <si>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</si>
  <si>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</si>
  <si>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</si>
  <si>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</si>
  <si>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</si>
  <si>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</si>
  <si>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</si>
  <si>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</si>
  <si>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</si>
  <si>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</si>
  <si>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</si>
  <si>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</si>
  <si>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</si>
  <si>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</si>
  <si>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</si>
  <si>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</si>
  <si>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</si>
  <si>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</si>
  <si>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</si>
  <si>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</si>
  <si>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</si>
  <si>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</si>
  <si>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</si>
  <si>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</si>
  <si>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</si>
  <si>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</si>
  <si>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</si>
  <si>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</si>
  <si>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</si>
  <si>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</si>
  <si>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</si>
  <si>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</si>
  <si>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</si>
  <si>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</si>
  <si>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</si>
  <si>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</si>
  <si>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</si>
  <si>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</si>
  <si>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</si>
  <si>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</si>
  <si>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</si>
  <si>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</si>
  <si>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</si>
  <si>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</si>
  <si>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</si>
  <si>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</si>
  <si>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</si>
  <si>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</si>
  <si>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</si>
  <si>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</si>
  <si>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</si>
  <si>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</si>
  <si>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</si>
  <si>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</si>
  <si>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</si>
  <si>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</si>
  <si>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</si>
  <si>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</si>
  <si>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</si>
  <si>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</si>
  <si>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</si>
  <si>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</si>
  <si>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</si>
  <si>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</si>
  <si>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</si>
  <si>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</si>
  <si>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</si>
  <si>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</si>
  <si>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</si>
  <si>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</si>
  <si>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</si>
  <si>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</si>
  <si>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</si>
  <si>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</si>
  <si>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</si>
  <si>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</si>
  <si>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</si>
  <si>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</si>
  <si>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</si>
  <si>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</si>
  <si>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</si>
  <si>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</si>
  <si>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</si>
  <si>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</si>
  <si>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</si>
  <si>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</si>
  <si>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</si>
  <si>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</si>
  <si>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</si>
  <si>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</si>
  <si>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</si>
  <si>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</si>
  <si>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</si>
  <si>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</si>
  <si>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</si>
  <si>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</si>
  <si>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</si>
  <si>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</si>
  <si>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</si>
  <si>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</si>
  <si>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</si>
  <si>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</si>
  <si>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</si>
  <si>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</si>
  <si>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</si>
  <si>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</si>
  <si>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</si>
  <si>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</si>
  <si>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</si>
  <si>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</si>
  <si>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</si>
  <si>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</si>
  <si>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</si>
  <si>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</si>
  <si>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</si>
  <si>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</si>
  <si>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</si>
  <si>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</si>
  <si>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</si>
  <si>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</si>
  <si>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</si>
  <si>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</si>
  <si>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</si>
  <si>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</si>
  <si>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</si>
  <si>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</si>
  <si>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</si>
  <si>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</si>
  <si>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</si>
  <si>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</si>
  <si>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</si>
  <si>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</si>
  <si>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</si>
  <si>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</si>
  <si>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</si>
  <si>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</si>
  <si>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</si>
  <si>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</si>
  <si>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</si>
  <si>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</si>
  <si>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</si>
  <si>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</si>
  <si>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</si>
  <si>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</si>
  <si>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</si>
  <si>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</si>
  <si>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</si>
  <si>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</si>
  <si>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</si>
  <si>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</si>
  <si>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</si>
  <si>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</si>
  <si>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</si>
  <si>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</si>
  <si>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</si>
  <si>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</si>
  <si>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</si>
  <si>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</si>
  <si>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</si>
  <si>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</si>
  <si>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</si>
  <si>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</si>
  <si>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</si>
  <si>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</si>
  <si>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</si>
  <si>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</si>
  <si>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</si>
  <si>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</si>
  <si>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</si>
  <si>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</si>
  <si>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</si>
  <si>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</si>
  <si>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</si>
  <si>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</si>
  <si>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</si>
  <si>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</si>
  <si>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</si>
  <si>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</si>
  <si>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</si>
  <si>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</si>
  <si>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</si>
  <si>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</si>
  <si>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</si>
  <si>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</si>
  <si>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</si>
  <si>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</si>
  <si>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</si>
  <si>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</si>
  <si>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</si>
  <si>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</si>
  <si>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</si>
  <si>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</si>
  <si>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</si>
  <si>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</si>
  <si>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</si>
  <si>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</si>
  <si>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</si>
  <si>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</si>
  <si>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</si>
  <si>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</si>
  <si>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</si>
  <si>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</si>
  <si>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</si>
  <si>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</si>
  <si>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</si>
  <si>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</si>
  <si>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</si>
  <si>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</si>
  <si>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</si>
  <si>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</si>
  <si>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</si>
  <si>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</si>
  <si>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</si>
  <si>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</si>
  <si>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</si>
  <si>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</si>
  <si>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</si>
  <si>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</si>
  <si>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</si>
  <si>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</si>
  <si>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</si>
  <si>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</si>
  <si>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</si>
  <si>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</si>
  <si>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</si>
  <si>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</si>
  <si>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</si>
  <si>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</si>
  <si>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</si>
  <si>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</si>
  <si>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</si>
  <si>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</si>
  <si>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</si>
  <si>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</si>
  <si>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</si>
  <si>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</si>
  <si>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</si>
  <si>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</si>
  <si>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</si>
  <si>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</si>
  <si>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</si>
  <si>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</si>
  <si>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</si>
  <si>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</si>
  <si>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</si>
  <si>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</si>
  <si>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</si>
  <si>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</si>
  <si>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</si>
  <si>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</si>
  <si>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</si>
  <si>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</si>
  <si>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</si>
  <si>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</si>
  <si>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</si>
  <si>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</si>
  <si>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</si>
  <si>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</si>
  <si>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</si>
  <si>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</si>
  <si>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</si>
  <si>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</si>
  <si>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</si>
  <si>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</si>
  <si>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</si>
  <si>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</si>
  <si>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</si>
  <si>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</si>
  <si>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</si>
  <si>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</si>
  <si>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</si>
  <si>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</si>
  <si>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</si>
  <si>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</si>
  <si>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</si>
  <si>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</si>
  <si>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</si>
  <si>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</si>
  <si>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</si>
  <si>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</si>
  <si>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</si>
  <si>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</si>
  <si>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</si>
  <si>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</si>
  <si>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</si>
  <si>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</si>
  <si>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</si>
  <si>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</si>
  <si>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</si>
  <si>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</si>
  <si>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</si>
  <si>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</si>
  <si>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</si>
  <si>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</si>
  <si>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</si>
  <si>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</si>
  <si>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</si>
  <si>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</si>
  <si>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</si>
  <si>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</si>
  <si>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</si>
  <si>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</si>
  <si>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</si>
  <si>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</si>
  <si>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</si>
  <si>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</si>
  <si>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</si>
  <si>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</si>
  <si>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</si>
  <si>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</si>
  <si>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</si>
  <si>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</si>
  <si>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</si>
  <si>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</si>
  <si>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</si>
  <si>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</si>
  <si>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</si>
  <si>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</si>
  <si>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</si>
  <si>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</si>
  <si>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</si>
  <si>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</si>
  <si>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</si>
  <si>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</si>
  <si>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</si>
  <si>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</si>
  <si>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</si>
  <si>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</si>
  <si>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</si>
  <si>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</si>
  <si>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</si>
  <si>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</si>
  <si>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</si>
  <si>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</si>
  <si>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</si>
  <si>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</si>
  <si>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</si>
  <si>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</si>
  <si>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</si>
  <si>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</si>
  <si>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</si>
  <si>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</si>
  <si>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</si>
  <si>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</si>
  <si>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</si>
  <si>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</si>
  <si>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</si>
  <si>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</si>
  <si>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</si>
  <si>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</si>
  <si>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</si>
  <si>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</si>
  <si>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</si>
  <si>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</si>
  <si>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</si>
  <si>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</si>
  <si>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</si>
  <si>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</si>
  <si>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</si>
  <si>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</si>
  <si>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</si>
  <si>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</si>
  <si>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</si>
  <si>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</si>
  <si>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</si>
  <si>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</si>
  <si>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</si>
  <si>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</si>
  <si>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</si>
  <si>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</si>
  <si>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</si>
  <si>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</si>
  <si>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</si>
  <si>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</si>
  <si>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</si>
  <si>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</si>
  <si>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</si>
  <si>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</si>
  <si>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</si>
  <si>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</si>
  <si>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</si>
  <si>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</si>
  <si>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</si>
  <si>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</si>
  <si>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</si>
  <si>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</si>
  <si>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</si>
  <si>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</si>
  <si>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</si>
  <si>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</si>
  <si>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</si>
  <si>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</si>
  <si>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</si>
  <si>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</si>
  <si>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</si>
  <si>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</si>
  <si>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</si>
  <si>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</si>
  <si>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</si>
  <si>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</si>
  <si>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</si>
  <si>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</si>
  <si>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</si>
  <si>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</si>
  <si>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</si>
  <si>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</si>
  <si>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</si>
  <si>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</si>
  <si>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</si>
  <si>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</si>
  <si>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</si>
  <si>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</si>
  <si>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</si>
  <si>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</si>
  <si>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</si>
  <si>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</si>
  <si>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</si>
  <si>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</si>
  <si>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</si>
  <si>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</si>
  <si>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</si>
  <si>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</si>
  <si>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</si>
  <si>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</si>
  <si>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</si>
  <si>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</si>
  <si>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</si>
  <si>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</si>
  <si>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</si>
  <si>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</si>
  <si>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</si>
  <si>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</si>
  <si>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</si>
  <si>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</si>
  <si>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</si>
  <si>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</si>
  <si>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</si>
  <si>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</si>
  <si>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</si>
  <si>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</si>
  <si>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</si>
  <si>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</si>
  <si>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</si>
  <si>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</si>
  <si>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</si>
  <si>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</si>
  <si>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</si>
  <si>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</si>
  <si>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</si>
  <si>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</si>
  <si>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</si>
  <si>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</si>
  <si>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</si>
  <si>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</si>
  <si>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</si>
  <si>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</si>
  <si>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</si>
  <si>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</si>
  <si>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</si>
  <si>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</si>
  <si>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</si>
  <si>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</si>
  <si>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</si>
  <si>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</si>
  <si>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</si>
  <si>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</si>
  <si>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</si>
  <si>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</si>
  <si>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</si>
  <si>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</si>
  <si>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</si>
  <si>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</si>
  <si>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</si>
  <si>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</si>
  <si>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</si>
  <si>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</si>
  <si>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</si>
  <si>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</si>
  <si>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</si>
  <si>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</si>
  <si>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</si>
  <si>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</si>
  <si>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</si>
  <si>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</si>
  <si>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</si>
  <si>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</si>
  <si>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</si>
  <si>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</si>
  <si>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</si>
  <si>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</si>
  <si>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</si>
  <si>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</si>
  <si>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</si>
  <si>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</si>
  <si>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</si>
  <si>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</si>
  <si>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</si>
  <si>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</si>
  <si>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</si>
  <si>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</si>
  <si>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</si>
  <si>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</si>
  <si>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</si>
  <si>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</si>
  <si>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</si>
  <si>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</si>
  <si>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</si>
  <si>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</si>
  <si>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</si>
  <si>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</si>
  <si>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</si>
  <si>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</si>
  <si>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</si>
  <si>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</si>
  <si>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</si>
  <si>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</si>
  <si>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</si>
  <si>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</si>
  <si>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</si>
  <si>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</si>
  <si>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</si>
  <si>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</si>
  <si>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</si>
  <si>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</si>
  <si>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</si>
  <si>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</si>
  <si>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</si>
  <si>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</si>
  <si>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</si>
  <si>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</si>
  <si>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</si>
  <si>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</si>
  <si>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</si>
  <si>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</si>
  <si>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</si>
  <si>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</si>
  <si>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</si>
  <si>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</si>
  <si>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</si>
  <si>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</si>
  <si>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</si>
  <si>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</si>
  <si>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</si>
  <si>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</si>
  <si>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</si>
  <si>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</si>
  <si>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</si>
  <si>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</si>
  <si>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</si>
  <si>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</si>
  <si>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</si>
  <si>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</si>
  <si>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</si>
  <si>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</si>
  <si>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</si>
  <si>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</si>
  <si>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</si>
  <si>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</si>
  <si>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</si>
  <si>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</si>
  <si>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</si>
  <si>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</si>
  <si>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</si>
  <si>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</si>
  <si>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</si>
  <si>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</si>
  <si>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</si>
  <si>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</si>
  <si>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</si>
  <si>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</si>
  <si>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</si>
  <si>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</si>
  <si>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</si>
  <si>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</si>
  <si>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</si>
  <si>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</si>
  <si>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</si>
  <si>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</si>
  <si>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</si>
  <si>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</si>
  <si>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</si>
  <si>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</si>
  <si>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</si>
  <si>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</si>
  <si>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</si>
  <si>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</si>
  <si>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</si>
  <si>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</si>
  <si>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</si>
  <si>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</si>
  <si>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</si>
  <si>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</si>
  <si>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</si>
  <si>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</si>
  <si>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</si>
  <si>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</si>
  <si>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</si>
  <si>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</si>
  <si>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</si>
  <si>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</si>
  <si>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</si>
  <si>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</si>
  <si>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</si>
  <si>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</si>
  <si>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</si>
  <si>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</si>
  <si>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</si>
  <si>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</si>
  <si>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</si>
  <si>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</si>
  <si>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</si>
  <si>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</si>
  <si>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</si>
  <si>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</si>
  <si>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</si>
  <si>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</si>
  <si>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</si>
  <si>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</si>
  <si>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</si>
  <si>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</si>
  <si>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</si>
  <si>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</si>
  <si>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</si>
  <si>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</si>
  <si>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</si>
  <si>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</si>
  <si>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</si>
  <si>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</si>
  <si>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</si>
  <si>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</si>
  <si>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</si>
  <si>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</si>
  <si>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</si>
  <si>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</si>
  <si>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</si>
  <si>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</si>
  <si>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</si>
  <si>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</si>
  <si>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</si>
  <si>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</si>
  <si>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</si>
  <si>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</si>
  <si>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</si>
  <si>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</si>
  <si>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</si>
  <si>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</si>
  <si>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</si>
  <si>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</si>
  <si>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</si>
  <si>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</si>
  <si>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</si>
  <si>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</si>
  <si>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</si>
  <si>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</si>
  <si>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</si>
  <si>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</si>
  <si>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</si>
  <si>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</si>
  <si>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</si>
  <si>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</si>
  <si>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</si>
  <si>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</si>
  <si>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</si>
  <si>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</si>
  <si>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</si>
  <si>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</si>
  <si>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</si>
  <si>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</si>
  <si>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</si>
  <si>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</si>
  <si>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</si>
  <si>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</si>
  <si>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</si>
  <si>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</si>
  <si>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</si>
  <si>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</si>
  <si>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</si>
  <si>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</si>
  <si>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</si>
  <si>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</si>
  <si>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</si>
  <si>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</si>
  <si>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</si>
  <si>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</si>
  <si>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</si>
  <si>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</si>
  <si>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</si>
  <si>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</si>
  <si>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</si>
  <si>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</si>
  <si>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</si>
  <si>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</si>
  <si>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</si>
  <si>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</si>
  <si>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</si>
  <si>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</si>
  <si>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</si>
  <si>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</si>
  <si>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</si>
  <si>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</si>
  <si>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</si>
  <si>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</si>
  <si>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</si>
  <si>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</si>
  <si>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</si>
  <si>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</si>
  <si>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</si>
  <si>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</si>
  <si>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</si>
  <si>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</si>
  <si>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</si>
  <si>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</si>
  <si>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</si>
  <si>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</si>
  <si>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</si>
  <si>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</si>
  <si>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</si>
  <si>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</si>
  <si>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</si>
  <si>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</si>
  <si>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</si>
  <si>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</si>
  <si>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</si>
  <si>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</si>
  <si>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</si>
  <si>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</si>
  <si>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</si>
  <si>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</si>
  <si>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</si>
  <si>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</si>
  <si>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</si>
  <si>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</si>
  <si>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</si>
  <si>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</si>
  <si>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</si>
  <si>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</si>
  <si>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</si>
  <si>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</si>
  <si>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</si>
  <si>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</si>
  <si>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</si>
  <si>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</si>
  <si>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</si>
  <si>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</si>
  <si>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</si>
  <si>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</si>
  <si>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</si>
  <si>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</si>
  <si>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</si>
  <si>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</si>
  <si>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</si>
  <si>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</si>
  <si>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</si>
  <si>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</si>
  <si>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</si>
  <si>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</si>
  <si>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</si>
  <si>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</si>
  <si>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</si>
  <si>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</si>
  <si>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</si>
  <si>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</si>
  <si>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</si>
  <si>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</si>
  <si>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</si>
  <si>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</si>
  <si>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</si>
  <si>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</si>
  <si>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</si>
  <si>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</si>
  <si>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</si>
  <si>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</si>
  <si>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</si>
  <si>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</si>
  <si>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</si>
  <si>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</si>
  <si>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</si>
  <si>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</si>
  <si>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</si>
  <si>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</si>
  <si>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</si>
  <si>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</si>
  <si>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</si>
  <si>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</si>
  <si>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</si>
  <si>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</si>
  <si>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</si>
  <si>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</si>
  <si>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</si>
  <si>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</si>
  <si>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</si>
  <si>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</si>
  <si>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</si>
  <si>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</si>
  <si>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</si>
  <si>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</si>
  <si>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</si>
  <si>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</si>
  <si>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</si>
  <si>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</si>
  <si>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</si>
  <si>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</si>
  <si>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</si>
  <si>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</si>
  <si>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</si>
  <si>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</si>
  <si>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</si>
  <si>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</si>
  <si>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</si>
  <si>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</si>
  <si>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</si>
  <si>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</si>
  <si>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</si>
  <si>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</si>
  <si>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</si>
  <si>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</si>
  <si>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</si>
  <si>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</si>
  <si>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</si>
  <si>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</si>
  <si>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</si>
  <si>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</si>
  <si>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</si>
  <si>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</si>
  <si>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</si>
  <si>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</si>
  <si>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</si>
  <si>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</si>
  <si>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</si>
  <si>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</si>
  <si>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</si>
  <si>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</si>
  <si>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</si>
  <si>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</si>
  <si>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</si>
  <si>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</si>
  <si>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</si>
  <si>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</si>
  <si>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</si>
  <si>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</si>
  <si>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</si>
  <si>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</si>
  <si>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</si>
  <si>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</si>
  <si>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</si>
  <si>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</si>
  <si>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</si>
  <si>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</si>
  <si>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</si>
  <si>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</si>
  <si>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</si>
  <si>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</si>
  <si>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</si>
  <si>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</si>
  <si>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</si>
  <si>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</si>
  <si>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</si>
  <si>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</si>
  <si>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</si>
  <si>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</si>
  <si>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</si>
  <si>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</si>
  <si>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</si>
  <si>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</si>
  <si>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</si>
  <si>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</si>
  <si>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</si>
  <si>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</si>
  <si>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</si>
  <si>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</si>
  <si>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</si>
  <si>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</si>
  <si>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</si>
  <si>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</si>
  <si>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</si>
  <si>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</si>
  <si>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</si>
  <si>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</si>
  <si>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</si>
  <si>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</si>
  <si>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</si>
  <si>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</si>
  <si>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</si>
  <si>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</si>
  <si>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</si>
  <si>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</si>
  <si>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</si>
  <si>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</si>
  <si>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</si>
  <si>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</si>
  <si>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</si>
  <si>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</si>
  <si>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</si>
  <si>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</si>
  <si>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</si>
  <si>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</si>
  <si>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</si>
  <si>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</si>
  <si>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</si>
  <si>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</si>
  <si>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</si>
  <si>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</si>
  <si>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</si>
  <si>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</si>
  <si>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</si>
  <si>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</si>
  <si>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</si>
  <si>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</si>
  <si>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</si>
  <si>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</si>
  <si>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</si>
  <si>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</si>
  <si>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</si>
  <si>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</si>
  <si>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</si>
  <si>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</si>
  <si>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</si>
  <si>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</si>
  <si>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</si>
  <si>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</si>
  <si>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</si>
  <si>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</si>
  <si>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</si>
  <si>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</si>
  <si>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</si>
  <si>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</si>
  <si>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</si>
  <si>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</si>
  <si>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</si>
  <si>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</si>
  <si>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</si>
  <si>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</si>
  <si>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</si>
  <si>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</si>
  <si>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</si>
  <si>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</si>
  <si>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</si>
  <si>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</si>
  <si>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</si>
  <si>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</si>
  <si>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</si>
  <si>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</si>
  <si>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</si>
  <si>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</si>
  <si>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</si>
  <si>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</si>
  <si>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</si>
  <si>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</si>
  <si>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</si>
  <si>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</si>
  <si>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</si>
  <si>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</si>
  <si>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</si>
  <si>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</si>
  <si>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</si>
  <si>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</si>
  <si>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</si>
  <si>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</si>
  <si>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</si>
  <si>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</si>
  <si>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</si>
  <si>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</si>
  <si>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</si>
  <si>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</si>
  <si>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</si>
  <si>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</si>
  <si>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</si>
  <si>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</si>
  <si>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</si>
  <si>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</si>
  <si>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</si>
  <si>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</si>
  <si>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</si>
  <si>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</si>
  <si>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</si>
  <si>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</si>
  <si>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</si>
  <si>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</si>
  <si>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</si>
  <si>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</si>
  <si>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</si>
  <si>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</si>
  <si>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</si>
  <si>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</si>
  <si>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</si>
  <si>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</si>
  <si>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</si>
  <si>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</si>
  <si>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</si>
  <si>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</si>
  <si>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</si>
  <si>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</si>
  <si>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</si>
  <si>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</si>
  <si>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</si>
  <si>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</si>
  <si>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</si>
  <si>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</si>
  <si>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</si>
  <si>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</si>
  <si>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</si>
  <si>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</si>
  <si>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</si>
  <si>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</si>
  <si>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</si>
  <si>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</si>
  <si>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</si>
  <si>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</si>
  <si>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</si>
  <si>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</si>
  <si>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</si>
  <si>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</si>
  <si>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</si>
  <si>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</si>
  <si>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</si>
  <si>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</si>
  <si>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</si>
  <si>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</si>
  <si>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</si>
  <si>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</si>
  <si>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</si>
  <si>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</si>
  <si>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</si>
  <si>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</si>
  <si>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</si>
  <si>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</si>
  <si>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</si>
  <si>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</si>
  <si>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</si>
  <si>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</si>
  <si>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</si>
  <si>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</si>
  <si>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</si>
  <si>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</si>
  <si>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</si>
  <si>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</si>
  <si>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</si>
  <si>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</si>
  <si>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</si>
  <si>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</si>
  <si>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</si>
  <si>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</si>
  <si>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</si>
  <si>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</si>
  <si>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</si>
  <si>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</si>
  <si>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</si>
  <si>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</si>
  <si>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</si>
  <si>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</si>
  <si>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</si>
  <si>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</si>
  <si>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</si>
  <si>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</si>
  <si>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</si>
  <si>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</si>
  <si>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</si>
  <si>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</si>
  <si>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</si>
  <si>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</si>
  <si>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</si>
  <si>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</si>
  <si>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</si>
  <si>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</si>
  <si>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</si>
  <si>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</si>
  <si>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</si>
  <si>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</si>
  <si>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</si>
  <si>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</si>
  <si>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</si>
  <si>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</si>
  <si>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</si>
  <si>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</si>
  <si>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</si>
  <si>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</si>
  <si>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</si>
  <si>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</si>
  <si>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</si>
  <si>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</si>
  <si>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</si>
  <si>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</si>
  <si>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</si>
  <si>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</si>
  <si>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</si>
  <si>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</si>
  <si>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</si>
  <si>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</si>
  <si>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</si>
  <si>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</si>
  <si>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</si>
  <si>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</si>
  <si>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</si>
  <si>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</si>
  <si>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</si>
  <si>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</si>
  <si>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</si>
  <si>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</si>
  <si>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</si>
  <si>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</si>
  <si>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</si>
  <si>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</si>
  <si>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</si>
  <si>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</si>
  <si>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</si>
  <si>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</si>
  <si>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</si>
  <si>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</si>
  <si>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</si>
  <si>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</si>
  <si>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</si>
  <si>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</si>
  <si>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</si>
  <si>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</si>
  <si>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</si>
  <si>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</si>
  <si>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</si>
  <si>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</si>
  <si>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</si>
  <si>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</si>
  <si>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</si>
  <si>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</si>
  <si>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</si>
  <si>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</si>
  <si>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</si>
  <si>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</si>
  <si>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</si>
  <si>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</si>
  <si>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</si>
  <si>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</si>
  <si>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</si>
  <si>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</si>
  <si>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</si>
  <si>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</si>
  <si>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</si>
  <si>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</si>
  <si>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</si>
  <si>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</si>
  <si>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</si>
  <si>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</si>
  <si>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</si>
  <si>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</si>
  <si>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</si>
  <si>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</si>
  <si>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</si>
  <si>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</si>
  <si>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</si>
  <si>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</si>
  <si>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</si>
  <si>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</si>
  <si>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</si>
  <si>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</si>
  <si>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</si>
  <si>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</si>
  <si>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</si>
  <si>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</si>
  <si>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</si>
  <si>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</si>
  <si>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</si>
  <si>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</si>
  <si>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</si>
  <si>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</si>
  <si>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</si>
  <si>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</si>
  <si>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</si>
  <si>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</si>
  <si>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</si>
  <si>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</si>
  <si>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</si>
  <si>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</si>
  <si>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</si>
  <si>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</si>
  <si>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</si>
  <si>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</si>
  <si>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</si>
  <si>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</si>
  <si>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</si>
  <si>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</si>
  <si>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</si>
  <si>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</si>
  <si>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</si>
  <si>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</si>
  <si>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</si>
  <si>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</si>
  <si>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</si>
  <si>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</si>
  <si>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</si>
  <si>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</si>
  <si>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</si>
  <si>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</si>
  <si>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</si>
  <si>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</si>
  <si>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</si>
  <si>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</si>
  <si>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</si>
  <si>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</si>
  <si>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</si>
  <si>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</si>
  <si>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</si>
  <si>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</si>
  <si>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</si>
  <si>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</si>
  <si>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</si>
  <si>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</si>
  <si>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</si>
  <si>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</si>
  <si>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</si>
  <si>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</si>
  <si>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</si>
  <si>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</si>
  <si>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</si>
  <si>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</si>
  <si>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</si>
  <si>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</si>
  <si>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</si>
  <si>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</si>
  <si>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</si>
  <si>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</si>
  <si>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</si>
  <si>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</si>
  <si>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</si>
  <si>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</si>
  <si>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</si>
  <si>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</si>
  <si>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</si>
  <si>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</si>
  <si>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</si>
  <si>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</si>
  <si>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</si>
  <si>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</si>
  <si>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</si>
  <si>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</si>
  <si>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</si>
  <si>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</si>
  <si>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</si>
  <si>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</si>
  <si>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</si>
  <si>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</si>
  <si>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</si>
  <si>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</si>
  <si>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</si>
  <si>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</si>
  <si>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</si>
  <si>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</si>
  <si>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</si>
  <si>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</si>
  <si>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</si>
  <si>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</si>
  <si>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</si>
  <si>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</si>
  <si>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</si>
  <si>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</si>
  <si>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</si>
  <si>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</si>
  <si>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</si>
  <si>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</si>
  <si>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</si>
  <si>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</si>
  <si>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</si>
  <si>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</si>
  <si>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</si>
  <si>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</si>
  <si>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</si>
  <si>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</si>
  <si>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</si>
  <si>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</si>
  <si>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</si>
  <si>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</si>
  <si>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</si>
  <si>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</si>
  <si>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</si>
  <si>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</si>
  <si>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</si>
  <si>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</si>
  <si>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</si>
  <si>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</si>
  <si>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</si>
  <si>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</si>
  <si>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</si>
  <si>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</si>
  <si>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</si>
  <si>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</si>
  <si>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</si>
  <si>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</si>
  <si>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</si>
  <si>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</si>
  <si>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</si>
  <si>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</si>
  <si>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</si>
  <si>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</si>
  <si>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</si>
  <si>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</si>
  <si>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</si>
  <si>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</si>
  <si>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</si>
  <si>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</si>
  <si>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</si>
  <si>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</si>
  <si>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</si>
  <si>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</si>
  <si>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</si>
  <si>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</si>
  <si>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</si>
  <si>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</si>
  <si>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</si>
  <si>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</si>
  <si>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</si>
  <si>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</si>
  <si>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</si>
  <si>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</si>
  <si>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</si>
  <si>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</si>
  <si>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</si>
  <si>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</si>
  <si>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</si>
  <si>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</si>
  <si>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</si>
  <si>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</si>
  <si>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</si>
  <si>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</si>
  <si>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</si>
  <si>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</si>
  <si>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</si>
  <si>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</si>
  <si>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</si>
  <si>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</si>
  <si>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</si>
  <si>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</si>
  <si>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</si>
  <si>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</si>
  <si>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</si>
  <si>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</si>
  <si>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</si>
  <si>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</si>
  <si>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</si>
  <si>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</si>
  <si>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</si>
  <si>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</si>
  <si>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</si>
  <si>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</si>
  <si>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</si>
  <si>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</si>
  <si>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</si>
  <si>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</si>
  <si>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</si>
  <si>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</si>
  <si>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</si>
  <si>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</si>
  <si>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</si>
  <si>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</si>
  <si>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</si>
  <si>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</si>
  <si>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</si>
  <si>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</si>
  <si>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</si>
  <si>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</si>
  <si>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</si>
  <si>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</si>
  <si>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</si>
  <si>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</si>
  <si>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</si>
  <si>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</si>
  <si>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</si>
  <si>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</si>
  <si>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</si>
  <si>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</si>
  <si>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</si>
  <si>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</si>
  <si>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</si>
  <si>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</si>
  <si>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</si>
  <si>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</si>
  <si>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</si>
  <si>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</si>
  <si>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</si>
  <si>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</si>
  <si>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</si>
  <si>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</si>
  <si>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</si>
  <si>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</si>
  <si>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</si>
  <si>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</si>
  <si>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</si>
  <si>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</si>
  <si>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</si>
  <si>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</si>
  <si>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</si>
  <si>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</si>
  <si>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</si>
  <si>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</si>
  <si>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</si>
  <si>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</si>
  <si>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</si>
  <si>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</si>
  <si>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</si>
  <si>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</si>
  <si>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</si>
  <si>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</si>
  <si>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</si>
  <si>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</si>
  <si>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</si>
  <si>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</si>
  <si>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</si>
  <si>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</si>
  <si>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</si>
  <si>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</si>
  <si>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</si>
  <si>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</si>
  <si>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</si>
  <si>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</si>
  <si>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</si>
  <si>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</si>
  <si>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</si>
  <si>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</si>
  <si>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</si>
  <si>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</si>
  <si>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</si>
  <si>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</si>
  <si>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</si>
  <si>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</si>
  <si>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</si>
  <si>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</si>
  <si>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</si>
  <si>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</si>
  <si>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</si>
  <si>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</si>
  <si>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</si>
  <si>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</si>
  <si>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</si>
  <si>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</si>
  <si>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</si>
  <si>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</si>
  <si>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</si>
  <si>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</si>
  <si>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</si>
  <si>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</si>
  <si>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</si>
  <si>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</si>
  <si>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</si>
  <si>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</si>
  <si>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</si>
  <si>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</si>
  <si>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</si>
  <si>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</si>
  <si>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</si>
  <si>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</si>
  <si>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</si>
  <si>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</si>
  <si>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</si>
  <si>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</si>
  <si>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</si>
  <si>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</si>
  <si>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</si>
  <si>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</si>
  <si>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</si>
  <si>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</si>
  <si>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</si>
  <si>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</si>
  <si>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</si>
  <si>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</si>
  <si>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</si>
  <si>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</si>
  <si>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</si>
  <si>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</si>
  <si>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</si>
  <si>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</si>
  <si>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</si>
  <si>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</si>
  <si>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</si>
  <si>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</si>
  <si>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</si>
  <si>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</si>
  <si>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</si>
  <si>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</si>
  <si>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</si>
  <si>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</si>
  <si>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</si>
  <si>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</si>
  <si>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</si>
  <si>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</si>
  <si>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</si>
  <si>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</si>
  <si>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</si>
  <si>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</si>
  <si>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</si>
  <si>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</si>
  <si>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</si>
  <si>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</si>
  <si>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</si>
  <si>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</si>
  <si>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</si>
  <si>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</si>
  <si>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</si>
  <si>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</si>
  <si>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</si>
  <si>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</si>
  <si>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</si>
  <si>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</si>
  <si>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</si>
  <si>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</si>
  <si>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</si>
  <si>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</si>
  <si>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</si>
  <si>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</si>
  <si>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</si>
  <si>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</si>
  <si>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</si>
  <si>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</si>
  <si>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</si>
  <si>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</si>
  <si>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</si>
  <si>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</si>
  <si>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</si>
  <si>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</si>
  <si>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</si>
  <si>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</si>
  <si>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</si>
  <si>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</si>
  <si>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</si>
  <si>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</si>
  <si>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</si>
  <si>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</si>
  <si>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</si>
  <si>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</si>
  <si>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</si>
  <si>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</si>
  <si>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</si>
  <si>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</si>
  <si>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</si>
  <si>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</si>
  <si>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</si>
  <si>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</si>
  <si>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</si>
  <si>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</si>
  <si>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</si>
  <si>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</si>
  <si>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</si>
  <si>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</si>
  <si>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</si>
  <si>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</si>
  <si>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</si>
  <si>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</si>
  <si>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</si>
  <si>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</si>
  <si>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</si>
  <si>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</si>
  <si>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</si>
  <si>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</si>
  <si>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</si>
  <si>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</si>
  <si>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</si>
  <si>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</si>
  <si>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</si>
  <si>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</si>
  <si>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</si>
  <si>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</si>
  <si>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</si>
  <si>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</si>
  <si>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</si>
  <si>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</si>
  <si>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</si>
  <si>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</si>
  <si>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</si>
  <si>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</si>
  <si>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</si>
  <si>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</si>
  <si>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</si>
  <si>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</si>
  <si>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</si>
  <si>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</si>
  <si>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</si>
  <si>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</si>
  <si>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</si>
  <si>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</si>
  <si>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</si>
  <si>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</si>
  <si>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</si>
  <si>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</si>
  <si>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</si>
  <si>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</si>
  <si>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</si>
  <si>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</si>
  <si>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</si>
  <si>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</si>
  <si>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</si>
  <si>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</si>
  <si>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</si>
  <si>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</si>
  <si>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</si>
  <si>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</si>
  <si>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</si>
  <si>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</si>
  <si>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</si>
  <si>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</si>
  <si>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</si>
  <si>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</si>
  <si>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</si>
  <si>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</si>
  <si>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</si>
  <si>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</si>
  <si>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</si>
  <si>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</si>
  <si>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</si>
  <si>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</si>
  <si>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</si>
  <si>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</si>
  <si>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</si>
  <si>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</si>
  <si>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</si>
  <si>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</si>
  <si>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</si>
  <si>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</si>
  <si>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</si>
  <si>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</si>
  <si>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</si>
  <si>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</si>
  <si>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</si>
  <si>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</si>
  <si>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</si>
  <si>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</si>
  <si>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</si>
  <si>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</si>
  <si>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</si>
  <si>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</si>
  <si>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</si>
  <si>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</si>
  <si>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</si>
  <si>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</si>
  <si>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</si>
  <si>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</si>
  <si>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</si>
  <si>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</si>
  <si>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</si>
  <si>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</si>
  <si>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</si>
  <si>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</si>
  <si>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</si>
  <si>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</si>
  <si>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</si>
  <si>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</si>
  <si>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</si>
  <si>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</si>
  <si>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</si>
  <si>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</si>
  <si>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</si>
  <si>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</si>
  <si>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</si>
  <si>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</si>
  <si>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</si>
  <si>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</si>
  <si>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</si>
  <si>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</si>
  <si>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</si>
  <si>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</si>
  <si>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</si>
  <si>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</si>
  <si>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</si>
  <si>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</si>
  <si>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</si>
  <si>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</si>
  <si>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</si>
  <si>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</si>
  <si>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</si>
  <si>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</si>
  <si>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</si>
  <si>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</si>
  <si>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</si>
  <si>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</si>
  <si>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</si>
  <si>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</si>
  <si>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</si>
  <si>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</si>
  <si>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</si>
  <si>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</si>
  <si>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</si>
  <si>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</si>
  <si>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</si>
  <si>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</si>
  <si>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</si>
  <si>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</si>
  <si>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</si>
  <si>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</si>
  <si>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</si>
  <si>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</si>
  <si>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</si>
  <si>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</si>
  <si>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</si>
  <si>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</si>
  <si>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</si>
  <si>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</si>
  <si>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</si>
  <si>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</si>
  <si>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</si>
  <si>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</si>
  <si>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</si>
  <si>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</si>
  <si>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</si>
  <si>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</si>
  <si>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</si>
  <si>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</si>
  <si>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</si>
  <si>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</si>
  <si>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</si>
  <si>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</si>
  <si>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</si>
  <si>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</si>
  <si>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</si>
  <si>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</si>
  <si>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</si>
  <si>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</si>
  <si>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</si>
  <si>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</si>
  <si>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</si>
  <si>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</si>
  <si>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</si>
  <si>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</si>
  <si>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</si>
  <si>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</si>
  <si>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</si>
  <si>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</si>
  <si>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</si>
  <si>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</si>
  <si>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</si>
  <si>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</si>
  <si>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</si>
  <si>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</si>
  <si>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</si>
  <si>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</si>
  <si>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</si>
  <si>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</si>
  <si>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</si>
  <si>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</si>
  <si>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</si>
  <si>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</si>
  <si>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</si>
  <si>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</si>
  <si>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</si>
  <si>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</si>
  <si>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</si>
  <si>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</si>
  <si>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</si>
  <si>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</si>
  <si>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</si>
  <si>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</si>
  <si>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</si>
  <si>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</si>
  <si>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</si>
  <si>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</si>
  <si>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</si>
  <si>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</si>
  <si>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</si>
  <si>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</si>
  <si>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</si>
  <si>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</si>
  <si>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</si>
  <si>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</si>
  <si>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</si>
  <si>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</si>
  <si>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</si>
  <si>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</si>
  <si>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</si>
  <si>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</si>
  <si>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</si>
  <si>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</si>
  <si>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</si>
  <si>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</si>
  <si>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</si>
  <si>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</si>
  <si>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</si>
  <si>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</si>
  <si>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</si>
  <si>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</si>
  <si>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</si>
  <si>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</si>
  <si>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</si>
  <si>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</si>
  <si>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</si>
  <si>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</si>
  <si>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</si>
  <si>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</si>
  <si>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</si>
  <si>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</si>
  <si>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</si>
  <si>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</si>
  <si>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</si>
  <si>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</si>
  <si>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</si>
  <si>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</si>
  <si>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</si>
  <si>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</si>
  <si>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</si>
  <si>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</si>
  <si>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</si>
  <si>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</si>
  <si>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</si>
  <si>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</si>
  <si>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</si>
  <si>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</si>
  <si>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</si>
  <si>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</si>
  <si>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</si>
  <si>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</si>
  <si>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</si>
  <si>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</si>
  <si>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</si>
  <si>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</si>
  <si>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</si>
  <si>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</si>
  <si>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</si>
  <si>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</si>
  <si>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</si>
  <si>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</si>
  <si>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</si>
  <si>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</si>
  <si>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</si>
  <si>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</si>
  <si>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</si>
  <si>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</si>
  <si>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</si>
  <si>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</si>
  <si>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</si>
  <si>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</si>
  <si>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</si>
  <si>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</si>
  <si>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</si>
  <si>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</si>
  <si>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</si>
  <si>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</si>
  <si>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</si>
  <si>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</si>
  <si>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</si>
  <si>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</si>
  <si>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</si>
  <si>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</si>
  <si>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</si>
  <si>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</si>
  <si>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</si>
  <si>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</si>
  <si>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</si>
  <si>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</si>
  <si>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</si>
  <si>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</si>
  <si>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</si>
  <si>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</si>
  <si>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</si>
  <si>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</si>
  <si>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</si>
  <si>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</si>
  <si>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</si>
  <si>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</si>
  <si>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</si>
  <si>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</si>
  <si>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</si>
  <si>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</si>
  <si>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</si>
  <si>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</si>
  <si>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</si>
  <si>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</si>
  <si>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</si>
  <si>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</si>
  <si>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</si>
  <si>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</si>
  <si>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</si>
  <si>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</si>
  <si>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</si>
  <si>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</si>
  <si>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</si>
  <si>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</si>
  <si>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</si>
  <si>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</si>
  <si>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</si>
  <si>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</si>
  <si>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</si>
  <si>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</si>
  <si>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</si>
  <si>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</si>
  <si>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</si>
  <si>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</si>
  <si>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</si>
  <si>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</si>
  <si>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</si>
  <si>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</si>
  <si>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</si>
  <si>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</si>
  <si>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</si>
  <si>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</si>
  <si>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</si>
  <si>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</si>
  <si>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</si>
  <si>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</si>
  <si>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</si>
  <si>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</si>
  <si>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</si>
  <si>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</si>
  <si>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</si>
  <si>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</si>
  <si>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</si>
  <si>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</si>
  <si>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</si>
  <si>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</si>
  <si>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</si>
  <si>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</si>
  <si>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</si>
  <si>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</si>
  <si>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</si>
  <si>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</si>
  <si>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</si>
  <si>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</si>
  <si>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</si>
  <si>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</si>
  <si>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</si>
  <si>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</si>
  <si>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</si>
  <si>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</si>
  <si>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</si>
  <si>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</si>
  <si>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</si>
  <si>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</si>
  <si>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</si>
  <si>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</si>
  <si>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</si>
  <si>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</si>
  <si>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</si>
  <si>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</si>
  <si>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</si>
  <si>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</si>
  <si>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</si>
  <si>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</si>
  <si>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</si>
  <si>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</si>
  <si>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</si>
  <si>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</si>
  <si>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</si>
  <si>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</si>
  <si>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</si>
  <si>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</si>
  <si>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</si>
  <si>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</si>
  <si>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</si>
  <si>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</si>
  <si>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</si>
  <si>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</si>
  <si>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</si>
  <si>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</si>
  <si>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</si>
  <si>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</si>
  <si>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</si>
  <si>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</si>
  <si>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</si>
  <si>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</si>
  <si>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</si>
  <si>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</si>
  <si>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</si>
  <si>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</si>
  <si>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</si>
  <si>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</si>
  <si>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</si>
  <si>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</si>
  <si>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</si>
  <si>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</si>
  <si>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</si>
  <si>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</si>
  <si>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</si>
  <si>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</si>
  <si>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</si>
  <si>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</si>
  <si>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</si>
  <si>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</si>
  <si>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</si>
  <si>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</si>
  <si>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</si>
  <si>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</si>
  <si>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</si>
  <si>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</si>
  <si>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</si>
  <si>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</si>
  <si>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</si>
  <si>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</si>
  <si>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</si>
  <si>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</si>
  <si>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</si>
  <si>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</si>
  <si>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</si>
  <si>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</si>
  <si>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</si>
  <si>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</si>
  <si>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</si>
  <si>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</si>
  <si>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</si>
  <si>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</si>
  <si>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</si>
  <si>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</si>
  <si>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</si>
  <si>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</si>
  <si>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</si>
  <si>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</si>
  <si>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</si>
  <si>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</si>
  <si>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</si>
  <si>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</si>
  <si>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</si>
  <si>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</si>
  <si>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</si>
  <si>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</si>
  <si>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</si>
  <si>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</si>
  <si>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</si>
  <si>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</si>
  <si>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</si>
  <si>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</si>
  <si>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</si>
  <si>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</si>
  <si>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</si>
  <si>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</si>
  <si>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</si>
  <si>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</si>
  <si>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</si>
  <si>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</si>
  <si>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</si>
  <si>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</si>
  <si>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</si>
  <si>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</si>
  <si>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</si>
  <si>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</si>
  <si>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</si>
  <si>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</si>
  <si>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</si>
  <si>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</si>
  <si>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</si>
  <si>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</si>
  <si>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</si>
  <si>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</si>
  <si>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</si>
  <si>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</si>
  <si>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</si>
  <si>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</si>
  <si>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</si>
  <si>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</si>
  <si>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</si>
  <si>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</si>
  <si>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</si>
  <si>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</si>
  <si>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</si>
  <si>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</si>
  <si>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</si>
  <si>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</si>
  <si>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</si>
  <si>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</si>
  <si>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</si>
  <si>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</si>
  <si>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</si>
  <si>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</si>
  <si>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</si>
  <si>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</si>
  <si>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</si>
  <si>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</si>
  <si>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</si>
  <si>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</si>
  <si>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</si>
  <si>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</si>
  <si>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</si>
  <si>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</si>
  <si>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</si>
  <si>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</si>
  <si>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</si>
  <si>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</si>
  <si>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</si>
  <si>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</si>
  <si>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</si>
  <si>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</si>
  <si>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</si>
  <si>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</si>
  <si>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</si>
  <si>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</si>
  <si>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</si>
  <si>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</si>
  <si>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</si>
  <si>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</si>
  <si>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</si>
  <si>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</si>
  <si>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</si>
  <si>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</si>
  <si>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</si>
  <si>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</si>
  <si>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</si>
  <si>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</si>
  <si>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</si>
  <si>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</si>
  <si>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</si>
  <si>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</si>
  <si>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</si>
  <si>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</si>
  <si>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</si>
  <si>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</si>
  <si>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</si>
  <si>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</si>
  <si>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</si>
  <si>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</si>
  <si>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</si>
  <si>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</si>
  <si>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</si>
  <si>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</si>
  <si>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</si>
  <si>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</si>
  <si>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</si>
  <si>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</si>
  <si>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</si>
  <si>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</si>
  <si>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</si>
  <si>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</si>
  <si>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</si>
  <si>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</si>
  <si>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</si>
  <si>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</si>
  <si>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</si>
  <si>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</si>
  <si>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</si>
  <si>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</si>
  <si>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</si>
  <si>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</si>
  <si>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</si>
  <si>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</si>
  <si>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</si>
  <si>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</si>
  <si>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</si>
  <si>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</si>
  <si>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</si>
  <si>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</si>
  <si>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</si>
  <si>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</si>
  <si>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</si>
  <si>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</si>
  <si>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</si>
  <si>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</si>
  <si>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</si>
  <si>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</si>
  <si>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</si>
  <si>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</si>
  <si>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</si>
  <si>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</si>
  <si>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</si>
  <si>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</si>
  <si>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</si>
  <si>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</si>
  <si>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</si>
  <si>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</si>
  <si>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</si>
  <si>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</si>
  <si>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</si>
  <si>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</si>
  <si>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</si>
  <si>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</si>
  <si>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</si>
  <si>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</si>
  <si>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</si>
  <si>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</si>
  <si>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</si>
  <si>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</si>
  <si>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</si>
  <si>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</si>
  <si>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</si>
  <si>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</si>
  <si>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</si>
  <si>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</si>
  <si>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</si>
  <si>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</si>
  <si>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</si>
  <si>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</si>
  <si>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</si>
  <si>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</si>
  <si>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</si>
  <si>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</si>
  <si>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</si>
  <si>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</si>
  <si>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</si>
  <si>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</si>
  <si>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</si>
  <si>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</si>
  <si>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</si>
  <si>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</si>
  <si>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</si>
  <si>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</si>
  <si>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</si>
  <si>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</si>
  <si>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</si>
  <si>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</si>
  <si>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</si>
  <si>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</si>
  <si>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</si>
  <si>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</si>
  <si>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</si>
  <si>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</si>
  <si>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</si>
  <si>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</si>
  <si>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</si>
  <si>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</si>
  <si>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</si>
  <si>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</si>
  <si>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</si>
  <si>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</si>
  <si>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</si>
  <si>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</si>
  <si>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</si>
  <si>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</si>
  <si>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</si>
  <si>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</si>
  <si>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</si>
  <si>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</si>
  <si>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</si>
  <si>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</si>
  <si>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</si>
  <si>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</si>
  <si>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</si>
  <si>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</si>
  <si>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</si>
  <si>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</si>
  <si>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</si>
  <si>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</si>
  <si>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</si>
  <si>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</si>
  <si>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</si>
  <si>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</si>
  <si>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</si>
  <si>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</si>
  <si>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</si>
  <si>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</si>
  <si>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</si>
  <si>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</si>
  <si>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</si>
  <si>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</si>
  <si>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</si>
  <si>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</si>
  <si>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</si>
  <si>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</si>
  <si>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</si>
  <si>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</si>
  <si>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</si>
  <si>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</si>
  <si>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</si>
  <si>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</si>
  <si>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</si>
  <si>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</si>
  <si>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</si>
  <si>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</si>
  <si>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</si>
  <si>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</si>
  <si>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</si>
  <si>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</si>
  <si>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</si>
  <si>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</si>
  <si>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</si>
  <si>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</si>
  <si>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</si>
  <si>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</si>
  <si>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</si>
  <si>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</si>
  <si>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</si>
  <si>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</si>
  <si>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</si>
  <si>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</si>
  <si>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</si>
  <si>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</si>
  <si>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</si>
  <si>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</si>
  <si>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</si>
  <si>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</si>
  <si>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</si>
  <si>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</si>
  <si>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</si>
  <si>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</si>
  <si>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</si>
  <si>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</si>
  <si>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</si>
  <si>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</si>
  <si>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</si>
  <si>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</si>
  <si>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</si>
  <si>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</si>
  <si>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</si>
  <si>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</si>
  <si>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</si>
  <si>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</si>
  <si>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</si>
  <si>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</si>
  <si>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</si>
  <si>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</si>
  <si>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</si>
  <si>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</si>
  <si>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</si>
  <si>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</si>
  <si>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</si>
  <si>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</si>
  <si>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</si>
  <si>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</si>
  <si>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</si>
  <si>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</si>
  <si>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</si>
  <si>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</si>
  <si>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</si>
  <si>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</si>
  <si>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</si>
  <si>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</si>
  <si>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</si>
  <si>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</si>
  <si>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</si>
  <si>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</si>
  <si>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</si>
  <si>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</si>
  <si>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</si>
  <si>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</si>
  <si>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</si>
  <si>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</si>
  <si>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</si>
  <si>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</si>
  <si>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</si>
  <si>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</si>
  <si>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</si>
  <si>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</si>
  <si>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</si>
  <si>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</si>
  <si>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</si>
  <si>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</si>
  <si>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</si>
  <si>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</si>
  <si>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</si>
  <si>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</si>
  <si>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</si>
  <si>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</si>
  <si>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</si>
  <si>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</si>
  <si>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</si>
  <si>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</si>
  <si>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</si>
  <si>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</si>
  <si>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</si>
  <si>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</si>
  <si>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</si>
  <si>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</si>
  <si>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</si>
  <si>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</si>
  <si>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</si>
  <si>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</si>
  <si>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</si>
  <si>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</si>
  <si>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</si>
  <si>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</si>
  <si>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</si>
  <si>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</si>
  <si>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</si>
  <si>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</si>
  <si>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</si>
  <si>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</si>
  <si>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</si>
  <si>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</si>
  <si>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</si>
  <si>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</si>
  <si>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</si>
  <si>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</si>
  <si>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</si>
  <si>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</si>
  <si>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</si>
  <si>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</si>
  <si>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</si>
  <si>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</si>
  <si>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</si>
  <si>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</si>
  <si>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</si>
  <si>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</si>
  <si>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</si>
  <si>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</si>
  <si>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</si>
  <si>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</si>
  <si>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</si>
  <si>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</si>
  <si>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</si>
  <si>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</si>
  <si>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</si>
  <si>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</si>
  <si>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</si>
  <si>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</si>
  <si>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</si>
  <si>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</si>
  <si>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</si>
  <si>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</si>
  <si>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</si>
  <si>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</si>
  <si>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</si>
  <si>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</si>
  <si>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</si>
  <si>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</si>
  <si>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</si>
  <si>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</si>
  <si>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</si>
  <si>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</si>
  <si>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</si>
  <si>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</si>
  <si>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</si>
  <si>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</si>
  <si>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</si>
  <si>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</si>
  <si>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</si>
  <si>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</si>
  <si>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</si>
  <si>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</si>
  <si>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</si>
  <si>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</si>
  <si>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</si>
  <si>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</si>
  <si>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</si>
  <si>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</si>
  <si>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</si>
  <si>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</si>
  <si>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</si>
  <si>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</si>
  <si>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</si>
  <si>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</si>
  <si>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</si>
  <si>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</si>
  <si>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</si>
  <si>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</si>
  <si>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</si>
  <si>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</si>
  <si>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</si>
  <si>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</si>
  <si>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</si>
  <si>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</si>
  <si>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</si>
  <si>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</si>
  <si>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</si>
  <si>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</si>
  <si>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</si>
  <si>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</si>
  <si>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</si>
  <si>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</si>
  <si>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</si>
  <si>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</si>
  <si>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</si>
  <si>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</si>
  <si>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</si>
  <si>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</si>
  <si>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</si>
  <si>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</si>
  <si>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</si>
  <si>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</si>
  <si>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</si>
  <si>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</si>
  <si>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</si>
  <si>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</si>
  <si>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</si>
  <si>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</si>
  <si>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</si>
  <si>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</si>
  <si>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</si>
  <si>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</si>
  <si>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</si>
  <si>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</si>
  <si>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</si>
  <si>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</si>
  <si>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</si>
  <si>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</si>
  <si>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</si>
  <si>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</si>
  <si>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</si>
  <si>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</si>
  <si>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</si>
  <si>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</si>
  <si>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</si>
  <si>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</si>
  <si>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</si>
  <si>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</si>
  <si>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</si>
  <si>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</si>
  <si>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</si>
  <si>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</si>
  <si>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</si>
  <si>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</si>
  <si>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</si>
  <si>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</si>
  <si>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</si>
  <si>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</si>
  <si>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</si>
  <si>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</si>
  <si>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</si>
  <si>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</si>
  <si>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</si>
  <si>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</si>
  <si>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</si>
  <si>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</si>
  <si>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</si>
  <si>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</si>
  <si>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</si>
  <si>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</si>
  <si>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</si>
  <si>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</si>
  <si>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</si>
  <si>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</si>
  <si>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</si>
  <si>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</si>
  <si>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</si>
  <si>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</si>
  <si>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</si>
  <si>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</si>
  <si>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</si>
  <si>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</si>
  <si>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</si>
  <si>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</si>
  <si>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</si>
  <si>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</si>
  <si>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</si>
  <si>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</si>
  <si>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</si>
  <si>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</si>
  <si>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</si>
  <si>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</si>
  <si>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</si>
  <si>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</si>
  <si>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</si>
  <si>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</si>
  <si>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</si>
  <si>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</si>
  <si>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</si>
  <si>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</si>
  <si>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</si>
  <si>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</si>
  <si>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</si>
  <si>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</si>
  <si>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</si>
  <si>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</si>
  <si>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</si>
  <si>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</si>
  <si>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</si>
  <si>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</si>
  <si>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</si>
  <si>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</si>
  <si>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</si>
  <si>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</si>
  <si>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</si>
  <si>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</si>
  <si>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</si>
  <si>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</si>
  <si>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</si>
  <si>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</si>
  <si>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</si>
  <si>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</si>
  <si>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</si>
  <si>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</si>
  <si>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</si>
  <si>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</si>
  <si>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</si>
  <si>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</si>
  <si>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</si>
  <si>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</si>
  <si>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</si>
  <si>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</si>
  <si>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</si>
  <si>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</si>
  <si>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</si>
  <si>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</si>
  <si>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</si>
  <si>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</si>
  <si>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</si>
  <si>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</si>
  <si>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</si>
  <si>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</si>
  <si>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</si>
  <si>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</si>
  <si>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</si>
  <si>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</si>
  <si>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</si>
  <si>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</si>
  <si>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</si>
  <si>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</si>
  <si>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</si>
  <si>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</si>
  <si>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</si>
  <si>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</si>
  <si>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</si>
  <si>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</si>
  <si>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</si>
  <si>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</si>
  <si>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</si>
  <si>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</si>
  <si>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</si>
  <si>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</si>
  <si>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</si>
  <si>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</si>
  <si>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</si>
  <si>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</si>
  <si>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</si>
  <si>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</si>
  <si>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</si>
  <si>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</si>
  <si>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</si>
  <si>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</si>
  <si>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</si>
  <si>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</si>
  <si>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</si>
  <si>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</si>
  <si>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</si>
  <si>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</si>
  <si>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</si>
  <si>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</si>
  <si>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</si>
  <si>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</si>
  <si>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</si>
  <si>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</si>
  <si>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</si>
  <si>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</si>
  <si>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</si>
  <si>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</si>
  <si>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</si>
  <si>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</si>
  <si>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</si>
  <si>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</si>
  <si>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</si>
  <si>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</si>
  <si>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</si>
  <si>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</si>
  <si>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</si>
  <si>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</si>
  <si>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</si>
  <si>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</si>
  <si>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</si>
  <si>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</si>
  <si>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</si>
  <si>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</si>
  <si>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</si>
  <si>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</si>
  <si>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</si>
  <si>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</si>
  <si>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</si>
  <si>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</si>
  <si>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</si>
  <si>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</si>
  <si>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</si>
  <si>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</si>
  <si>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</si>
  <si>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</si>
  <si>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</si>
  <si>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</si>
  <si>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</si>
  <si>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</si>
  <si>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</si>
  <si>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</si>
  <si>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</si>
  <si>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</si>
  <si>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</si>
  <si>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</si>
  <si>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</si>
  <si>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</si>
  <si>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</si>
  <si>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</si>
  <si>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</si>
  <si>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</si>
  <si>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</si>
  <si>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</si>
  <si>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</si>
  <si>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</si>
  <si>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</si>
  <si>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</si>
  <si>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</si>
  <si>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</si>
  <si>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</si>
  <si>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</si>
  <si>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</si>
  <si>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</si>
  <si>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</si>
  <si>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</si>
  <si>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</si>
  <si>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</si>
  <si>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</si>
  <si>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</si>
  <si>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</si>
  <si>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</si>
  <si>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</si>
  <si>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</si>
  <si>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</si>
  <si>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</si>
  <si>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</si>
  <si>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</si>
  <si>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</si>
  <si>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</si>
  <si>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</si>
  <si>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</si>
  <si>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</si>
  <si>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</si>
  <si>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</si>
  <si>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</si>
  <si>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</si>
  <si>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</si>
  <si>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</si>
  <si>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</si>
  <si>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</si>
  <si>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</si>
  <si>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</si>
  <si>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</si>
  <si>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</si>
  <si>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</si>
  <si>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</si>
  <si>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</si>
  <si>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</si>
  <si>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</si>
  <si>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</si>
  <si>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</si>
  <si>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</si>
  <si>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</si>
  <si>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</si>
  <si>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</si>
  <si>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</si>
  <si>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</si>
  <si>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</si>
  <si>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</si>
  <si>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</si>
  <si>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</si>
  <si>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</si>
  <si>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</si>
  <si>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</si>
  <si>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</si>
  <si>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</si>
  <si>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</si>
  <si>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</si>
  <si>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</si>
  <si>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</si>
  <si>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</si>
  <si>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</si>
  <si>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</si>
  <si>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</si>
  <si>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</si>
  <si>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</si>
  <si>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</si>
  <si>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</si>
  <si>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</si>
  <si>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</si>
  <si>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</si>
  <si>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</si>
  <si>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</si>
  <si>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</si>
  <si>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</si>
  <si>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</si>
  <si>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</si>
  <si>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</si>
  <si>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</si>
  <si>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</si>
  <si>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</si>
  <si>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</si>
  <si>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</si>
  <si>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</si>
  <si>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</si>
  <si>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</si>
  <si>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</si>
  <si>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</si>
  <si>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</si>
  <si>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</si>
  <si>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</si>
  <si>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</si>
  <si>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</si>
  <si>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</si>
  <si>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</si>
  <si>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</si>
  <si>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</si>
  <si>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</si>
  <si>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</si>
  <si>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</si>
  <si>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</si>
  <si>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</si>
  <si>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</si>
  <si>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</si>
  <si>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</si>
  <si>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</si>
  <si>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</si>
  <si>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</si>
  <si>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</si>
  <si>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</si>
  <si>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</si>
  <si>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</si>
  <si>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</si>
  <si>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</si>
  <si>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</si>
  <si>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</si>
  <si>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</si>
  <si>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</si>
  <si>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</si>
  <si>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</si>
  <si>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</si>
  <si>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</si>
  <si>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</si>
  <si>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</si>
  <si>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</si>
  <si>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</si>
  <si>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</si>
  <si>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</si>
  <si>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</si>
  <si>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</si>
  <si>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</si>
  <si>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</si>
  <si>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</si>
  <si>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</si>
  <si>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</si>
  <si>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</si>
  <si>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</si>
  <si>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</si>
  <si>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</si>
  <si>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</si>
  <si>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</si>
  <si>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</si>
  <si>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</si>
  <si>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</si>
  <si>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</si>
  <si>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</si>
  <si>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</si>
  <si>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</si>
  <si>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</si>
  <si>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</si>
  <si>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</si>
  <si>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</si>
  <si>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</si>
  <si>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</si>
  <si>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</si>
  <si>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</si>
  <si>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</si>
  <si>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</si>
  <si>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</si>
  <si>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</si>
  <si>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</si>
  <si>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</si>
  <si>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</si>
  <si>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</si>
  <si>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</si>
  <si>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</si>
  <si>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</si>
  <si>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</si>
  <si>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</si>
  <si>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</si>
  <si>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</si>
  <si>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</si>
  <si>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</si>
  <si>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</si>
  <si>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</si>
  <si>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</si>
  <si>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</si>
  <si>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</si>
  <si>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</si>
  <si>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</si>
  <si>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</si>
  <si>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</si>
  <si>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</si>
  <si>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</si>
  <si>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</si>
  <si>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</si>
  <si>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</si>
  <si>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</si>
  <si>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</si>
  <si>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</si>
  <si>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</si>
  <si>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</si>
  <si>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</si>
  <si>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</si>
  <si>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</si>
  <si>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</si>
  <si>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</si>
  <si>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</si>
  <si>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</si>
  <si>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</si>
  <si>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</si>
  <si>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</si>
  <si>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</si>
  <si>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</si>
  <si>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</si>
  <si>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</si>
  <si>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</si>
  <si>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</si>
  <si>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</si>
  <si>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</si>
  <si>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</si>
  <si>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</si>
  <si>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</si>
  <si>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</si>
  <si>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</si>
  <si>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</si>
  <si>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</si>
  <si>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</si>
  <si>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</si>
  <si>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</si>
  <si>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</si>
  <si>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</si>
  <si>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</si>
  <si>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</si>
  <si>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</si>
  <si>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</si>
  <si>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</si>
  <si>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</si>
  <si>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</si>
  <si>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</si>
  <si>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</si>
  <si>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</si>
  <si>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</si>
  <si>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</si>
  <si>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</si>
  <si>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</si>
  <si>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</si>
  <si>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</si>
  <si>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</si>
  <si>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</si>
  <si>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</si>
  <si>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</si>
  <si>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</si>
  <si>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</si>
  <si>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</si>
  <si>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</si>
  <si>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</si>
  <si>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</si>
  <si>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</si>
  <si>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</si>
  <si>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</si>
  <si>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</si>
  <si>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</si>
  <si>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</si>
  <si>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</si>
  <si>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</si>
  <si>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</si>
  <si>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</si>
  <si>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</si>
  <si>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</si>
  <si>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</si>
  <si>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</si>
  <si>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</si>
  <si>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</si>
  <si>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</si>
  <si>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</si>
  <si>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</si>
  <si>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</si>
  <si>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</si>
  <si>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</si>
  <si>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</si>
  <si>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</si>
  <si>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</si>
  <si>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</si>
  <si>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</si>
  <si>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</si>
  <si>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</si>
  <si>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</si>
  <si>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</si>
  <si>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</si>
  <si>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</si>
  <si>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</si>
  <si>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</si>
  <si>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</si>
  <si>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</si>
  <si>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</si>
  <si>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</si>
  <si>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</si>
  <si>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</si>
  <si>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</si>
  <si>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</si>
  <si>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</si>
  <si>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</si>
  <si>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</si>
  <si>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</si>
  <si>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</si>
  <si>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</si>
  <si>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</si>
  <si>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</si>
  <si>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</si>
  <si>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</si>
  <si>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</si>
  <si>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</si>
  <si>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</si>
  <si>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</si>
  <si>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</si>
  <si>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</si>
  <si>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</si>
  <si>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</si>
  <si>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</si>
  <si>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</si>
  <si>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</si>
  <si>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</si>
  <si>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</si>
  <si>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</si>
  <si>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</si>
  <si>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</si>
  <si>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</si>
  <si>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</si>
  <si>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</si>
  <si>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</si>
  <si>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</si>
  <si>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</si>
  <si>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</si>
  <si>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</si>
  <si>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</si>
  <si>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</si>
  <si>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</si>
  <si>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</si>
  <si>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</si>
  <si>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</si>
  <si>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</si>
  <si>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</si>
  <si>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</si>
  <si>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</si>
  <si>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</si>
  <si>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</si>
  <si>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</si>
  <si>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</si>
  <si>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</si>
  <si>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</si>
  <si>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</si>
  <si>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</si>
  <si>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</si>
  <si>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</si>
  <si>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</si>
  <si>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</si>
  <si>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</si>
  <si>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</si>
  <si>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</si>
  <si>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</si>
  <si>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</si>
  <si>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</si>
  <si>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</si>
  <si>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</si>
  <si>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</si>
  <si>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</si>
  <si>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</si>
  <si>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</si>
  <si>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</si>
  <si>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</si>
  <si>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</si>
  <si>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</si>
  <si>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</si>
  <si>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</si>
  <si>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</si>
  <si>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</si>
  <si>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</si>
  <si>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</si>
  <si>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</si>
  <si>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</si>
  <si>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</si>
  <si>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</si>
  <si>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</si>
  <si>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</si>
  <si>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</si>
  <si>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</si>
  <si>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</si>
  <si>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</si>
  <si>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</si>
  <si>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</si>
  <si>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</si>
  <si>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</si>
  <si>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</si>
  <si>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</si>
  <si>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</si>
  <si>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</si>
  <si>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</si>
  <si>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</si>
  <si>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</si>
  <si>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</si>
  <si>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</si>
  <si>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</si>
  <si>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</si>
  <si>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</si>
  <si>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</si>
  <si>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</si>
  <si>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</si>
  <si>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</si>
  <si>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</si>
  <si>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</si>
  <si>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</si>
  <si>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</si>
  <si>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</si>
  <si>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</si>
  <si>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</si>
  <si>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</si>
  <si>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</si>
  <si>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</si>
  <si>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</si>
  <si>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</si>
  <si>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</si>
  <si>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</si>
  <si>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</si>
  <si>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</si>
  <si>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</si>
  <si>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</si>
  <si>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</si>
  <si>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</si>
  <si>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</si>
  <si>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</si>
  <si>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</si>
  <si>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</si>
  <si>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</si>
  <si>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</si>
  <si>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</si>
  <si>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</si>
  <si>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</si>
  <si>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</si>
  <si>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</si>
  <si>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</si>
  <si>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</si>
  <si>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</si>
  <si>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</si>
  <si>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</si>
  <si>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</si>
  <si>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</si>
  <si>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</si>
  <si>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</si>
  <si>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</si>
  <si>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</si>
  <si>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</si>
  <si>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</si>
  <si>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</si>
  <si>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</si>
  <si>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</si>
  <si>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</si>
  <si>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</si>
  <si>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</si>
  <si>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</si>
  <si>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</si>
  <si>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</si>
  <si>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</si>
  <si>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</si>
  <si>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</si>
  <si>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</si>
  <si>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</si>
  <si>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</si>
  <si>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</si>
  <si>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</si>
  <si>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</si>
  <si>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</si>
  <si>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</si>
  <si>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</si>
  <si>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</si>
  <si>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</si>
  <si>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</si>
  <si>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</si>
  <si>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</si>
  <si>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</si>
  <si>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</si>
  <si>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</si>
  <si>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</si>
  <si>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</si>
  <si>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</si>
  <si>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</si>
  <si>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</si>
  <si>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</si>
  <si>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</si>
  <si>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</si>
  <si>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</si>
  <si>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</si>
  <si>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</si>
  <si>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</si>
  <si>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</si>
  <si>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</si>
  <si>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</si>
  <si>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</si>
  <si>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</si>
  <si>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</si>
  <si>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</si>
  <si>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</si>
  <si>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</si>
  <si>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</si>
  <si>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</si>
  <si>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</si>
  <si>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</si>
  <si>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</si>
  <si>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</si>
  <si>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</si>
  <si>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</si>
  <si>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</si>
  <si>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</si>
  <si>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</si>
  <si>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</si>
  <si>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</si>
  <si>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</si>
  <si>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</si>
  <si>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</si>
  <si>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</si>
  <si>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</si>
  <si>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</si>
  <si>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</si>
  <si>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</si>
  <si>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</si>
  <si>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</si>
  <si>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</si>
  <si>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</si>
  <si>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</si>
  <si>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</si>
  <si>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</si>
  <si>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</si>
  <si>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</si>
  <si>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</si>
  <si>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</si>
  <si>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</si>
  <si>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</si>
  <si>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</si>
  <si>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</si>
  <si>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</si>
  <si>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</si>
  <si>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</si>
  <si>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</si>
  <si>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</si>
  <si>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</si>
  <si>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</si>
  <si>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</si>
  <si>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</si>
  <si>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</si>
  <si>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</si>
  <si>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</si>
  <si>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</si>
  <si>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</si>
  <si>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</si>
  <si>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</si>
  <si>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</si>
  <si>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</si>
  <si>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</si>
  <si>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</si>
  <si>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</si>
  <si>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</si>
  <si>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</si>
  <si>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</si>
  <si>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</si>
  <si>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</si>
  <si>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</si>
  <si>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</si>
  <si>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</si>
  <si>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</si>
  <si>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</si>
  <si>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</si>
  <si>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</si>
  <si>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</si>
  <si>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</si>
  <si>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</si>
  <si>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</si>
  <si>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</si>
  <si>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</si>
  <si>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</si>
  <si>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</si>
  <si>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</si>
  <si>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</si>
  <si>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</si>
  <si>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</si>
  <si>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</si>
  <si>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</si>
  <si>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</si>
  <si>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</si>
  <si>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</si>
  <si>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</si>
  <si>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</si>
  <si>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</si>
  <si>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</si>
  <si>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</si>
  <si>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</si>
  <si>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</si>
  <si>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</si>
  <si>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</si>
  <si>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</si>
  <si>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</si>
  <si>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</si>
  <si>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</si>
  <si>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</si>
  <si>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</si>
  <si>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</si>
  <si>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</si>
  <si>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</si>
  <si>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</si>
  <si>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</si>
  <si>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</si>
  <si>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</si>
  <si>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</si>
  <si>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</si>
  <si>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</si>
  <si>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</si>
  <si>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</si>
  <si>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</si>
  <si>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</si>
  <si>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</si>
  <si>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</si>
  <si>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</si>
  <si>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</si>
  <si>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</si>
  <si>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</si>
  <si>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</si>
  <si>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</si>
  <si>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</si>
  <si>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</si>
  <si>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</si>
  <si>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</si>
  <si>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</si>
  <si>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</si>
  <si>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</si>
  <si>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</si>
  <si>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</si>
  <si>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</si>
  <si>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</si>
  <si>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</si>
  <si>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</si>
  <si>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</si>
  <si>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</si>
  <si>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</si>
  <si>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</si>
  <si>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</si>
  <si>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</si>
  <si>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</si>
  <si>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</si>
  <si>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</si>
  <si>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</si>
  <si>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</si>
  <si>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</si>
  <si>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</si>
  <si>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</si>
  <si>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</si>
  <si>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</si>
  <si>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</si>
  <si>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</si>
  <si>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</si>
  <si>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</si>
  <si>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</si>
  <si>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</si>
  <si>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</si>
  <si>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</si>
  <si>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</si>
  <si>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</si>
  <si>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</si>
  <si>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</si>
  <si>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</si>
  <si>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</si>
  <si>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</si>
  <si>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</si>
  <si>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</si>
  <si>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</si>
  <si>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</si>
  <si>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</si>
  <si>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</si>
  <si>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</si>
  <si>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</si>
  <si>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</si>
  <si>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</si>
  <si>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</si>
  <si>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</si>
  <si>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</si>
  <si>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</si>
  <si>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</si>
  <si>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</si>
  <si>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</si>
  <si>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</si>
  <si>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</si>
  <si>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</si>
  <si>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</si>
  <si>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</si>
  <si>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</si>
  <si>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</si>
  <si>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</si>
  <si>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</si>
  <si>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</si>
  <si>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</si>
  <si>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</si>
  <si>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</si>
  <si>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</si>
  <si>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</si>
  <si>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</si>
  <si>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</si>
  <si>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</si>
  <si>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</si>
  <si>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</si>
  <si>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</si>
  <si>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</si>
  <si>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</si>
  <si>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</si>
  <si>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</si>
  <si>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</si>
  <si>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</si>
  <si>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</si>
  <si>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</si>
  <si>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</si>
  <si>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</si>
  <si>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</si>
  <si>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</si>
  <si>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</si>
  <si>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</si>
  <si>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</si>
  <si>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</si>
  <si>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</si>
  <si>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</si>
  <si>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</si>
  <si>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</si>
  <si>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</si>
  <si>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</si>
  <si>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</si>
  <si>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</si>
  <si>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</si>
  <si>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</si>
  <si>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</si>
  <si>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</si>
  <si>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</si>
  <si>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</si>
  <si>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</si>
  <si>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</si>
  <si>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</si>
  <si>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</si>
  <si>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</si>
  <si>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</si>
  <si>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</si>
  <si>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</si>
  <si>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</si>
  <si>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</si>
  <si>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</si>
  <si>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</si>
  <si>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</si>
  <si>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</si>
  <si>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</si>
  <si>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</si>
  <si>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</si>
  <si>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</si>
  <si>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</si>
  <si>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</si>
  <si>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</si>
  <si>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</si>
  <si>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</si>
  <si>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</si>
  <si>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</si>
  <si>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</si>
  <si>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</si>
  <si>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</si>
  <si>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</si>
  <si>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</si>
  <si>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</si>
  <si>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</si>
  <si>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</si>
  <si>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</si>
  <si>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</si>
  <si>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</si>
  <si>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</si>
  <si>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</si>
  <si>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</si>
  <si>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</si>
  <si>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</si>
  <si>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</si>
  <si>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</si>
  <si>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</si>
  <si>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</si>
  <si>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</si>
  <si>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</si>
  <si>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</si>
  <si>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</si>
  <si>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</si>
  <si>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</si>
  <si>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</si>
  <si>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</si>
  <si>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</si>
  <si>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</si>
  <si>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</si>
  <si>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</si>
  <si>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</si>
  <si>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</si>
  <si>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</si>
  <si>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</si>
  <si>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</si>
  <si>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</si>
  <si>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</si>
  <si>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</si>
  <si>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</si>
  <si>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</si>
  <si>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</si>
  <si>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</si>
  <si>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</si>
  <si>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</si>
  <si>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</si>
  <si>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</si>
  <si>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</si>
  <si>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</si>
  <si>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</si>
  <si>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</si>
  <si>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</si>
  <si>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</si>
  <si>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</si>
  <si>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</si>
  <si>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</si>
  <si>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</si>
  <si>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</si>
  <si>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</si>
  <si>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</si>
  <si>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</si>
  <si>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</si>
  <si>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</si>
  <si>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</si>
  <si>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</si>
  <si>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</si>
  <si>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</si>
  <si>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</si>
  <si>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</si>
  <si>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</si>
  <si>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</si>
  <si>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</si>
  <si>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</si>
  <si>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</si>
  <si>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</si>
  <si>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</si>
  <si>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</si>
  <si>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</si>
  <si>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</si>
  <si>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</si>
  <si>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</si>
  <si>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</si>
  <si>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</si>
  <si>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</si>
  <si>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</si>
  <si>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</si>
  <si>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</si>
  <si>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</si>
  <si>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</si>
  <si>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</si>
  <si>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</si>
  <si>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</si>
  <si>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</si>
  <si>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</si>
  <si>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</si>
  <si>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</si>
  <si>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</si>
  <si>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</si>
  <si>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</si>
  <si>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</si>
  <si>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</si>
  <si>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</si>
  <si>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</si>
  <si>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</si>
  <si>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</si>
  <si>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</si>
  <si>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</si>
  <si>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</si>
  <si>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</si>
  <si>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</si>
  <si>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</si>
  <si>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</si>
  <si>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</si>
  <si>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</si>
  <si>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</si>
  <si>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</si>
  <si>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</si>
  <si>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</si>
  <si>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</si>
  <si>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</si>
  <si>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</si>
  <si>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</si>
  <si>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</si>
  <si>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</si>
  <si>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</si>
  <si>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</si>
  <si>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</si>
  <si>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</si>
  <si>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</si>
  <si>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</si>
  <si>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</si>
  <si>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</si>
  <si>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</si>
  <si>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</si>
  <si>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</si>
  <si>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</si>
  <si>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</si>
  <si>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</si>
  <si>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</si>
  <si>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</si>
  <si>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</si>
  <si>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</si>
  <si>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</si>
  <si>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</si>
  <si>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</si>
  <si>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</si>
  <si>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</si>
  <si>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</si>
  <si>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</si>
  <si>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</si>
  <si>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</si>
  <si>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</si>
  <si>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</si>
  <si>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</si>
  <si>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</si>
  <si>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</si>
  <si>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</si>
  <si>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</si>
  <si>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</si>
  <si>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</si>
  <si>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</si>
  <si>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</si>
  <si>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</si>
  <si>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</si>
  <si>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</si>
  <si>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</si>
  <si>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</si>
  <si>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</si>
  <si>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</si>
  <si>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</si>
  <si>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</si>
  <si>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</si>
  <si>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</si>
  <si>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</si>
  <si>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</si>
  <si>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</si>
  <si>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</si>
  <si>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</si>
  <si>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</si>
  <si>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</si>
  <si>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</si>
  <si>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</si>
  <si>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</si>
  <si>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</si>
  <si>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</si>
  <si>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</si>
  <si>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</si>
  <si>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</si>
  <si>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</si>
  <si>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</si>
  <si>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</si>
  <si>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</si>
  <si>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</si>
  <si>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</si>
  <si>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</si>
  <si>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</si>
  <si>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</si>
  <si>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</si>
  <si>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</si>
  <si>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</si>
  <si>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</si>
  <si>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</si>
  <si>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</si>
  <si>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</si>
  <si>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</si>
  <si>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</si>
  <si>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</si>
  <si>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</si>
  <si>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</si>
  <si>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</si>
  <si>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</si>
  <si>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</si>
  <si>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</si>
  <si>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</si>
  <si>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</si>
  <si>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</si>
  <si>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</si>
  <si>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</si>
  <si>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</si>
  <si>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</si>
  <si>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</si>
  <si>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</si>
  <si>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</si>
  <si>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</si>
  <si>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</si>
  <si>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</si>
  <si>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</si>
  <si>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</si>
  <si>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</si>
  <si>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</si>
  <si>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</si>
  <si>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</si>
  <si>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</si>
  <si>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</si>
  <si>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</si>
  <si>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</si>
  <si>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</si>
  <si>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</si>
  <si>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</si>
  <si>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</si>
  <si>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</si>
  <si>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</si>
  <si>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</si>
  <si>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</si>
  <si>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</si>
  <si>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</si>
  <si>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</si>
  <si>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</si>
  <si>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</si>
  <si>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</si>
  <si>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</si>
  <si>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</si>
  <si>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</si>
  <si>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</si>
  <si>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</si>
  <si>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</si>
  <si>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</si>
  <si>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</si>
  <si>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</si>
  <si>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</si>
  <si>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</si>
  <si>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</si>
  <si>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</si>
  <si>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</si>
  <si>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</si>
  <si>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</si>
  <si>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</si>
  <si>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</si>
  <si>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</si>
  <si>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</si>
  <si>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</si>
  <si>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</si>
  <si>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</si>
  <si>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</si>
  <si>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</si>
  <si>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</si>
  <si>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</si>
  <si>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</si>
  <si>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</si>
  <si>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</si>
  <si>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</si>
  <si>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</si>
  <si>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</si>
  <si>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</si>
  <si>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</si>
  <si>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</si>
  <si>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</si>
  <si>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</si>
  <si>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</si>
  <si>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</si>
  <si>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</si>
  <si>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</si>
  <si>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</si>
  <si>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</si>
  <si>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</si>
  <si>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</si>
  <si>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</si>
  <si>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</si>
  <si>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</si>
  <si>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</si>
  <si>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</si>
  <si>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</si>
  <si>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</si>
  <si>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</si>
  <si>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</si>
  <si>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</si>
  <si>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</si>
  <si>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</si>
  <si>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</si>
  <si>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</si>
  <si>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</si>
  <si>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</si>
  <si>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</si>
  <si>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</si>
  <si>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</si>
  <si>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</si>
  <si>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</si>
  <si>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</si>
  <si>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</si>
  <si>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</si>
  <si>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</si>
  <si>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</si>
  <si>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</si>
  <si>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</si>
  <si>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</si>
  <si>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</si>
  <si>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</si>
  <si>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</si>
  <si>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</si>
  <si>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</si>
  <si>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</si>
  <si>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</si>
  <si>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</si>
  <si>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</si>
  <si>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</si>
  <si>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</si>
  <si>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</si>
  <si>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</si>
  <si>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</si>
  <si>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</si>
  <si>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</si>
  <si>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</si>
  <si>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</si>
  <si>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</si>
  <si>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</si>
  <si>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</si>
  <si>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</si>
  <si>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</si>
  <si>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</si>
  <si>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</si>
  <si>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</si>
  <si>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</si>
  <si>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</si>
  <si>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</si>
  <si>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</si>
  <si>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</si>
  <si>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</si>
  <si>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</si>
  <si>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</si>
  <si>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</si>
  <si>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</si>
  <si>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</si>
  <si>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</si>
  <si>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</si>
  <si>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</si>
  <si>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</si>
  <si>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</si>
  <si>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</si>
  <si>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</si>
  <si>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</si>
  <si>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</si>
  <si>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</si>
  <si>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</si>
  <si>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</si>
  <si>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</si>
  <si>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</si>
  <si>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</si>
  <si>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</si>
  <si>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</si>
  <si>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</si>
  <si>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</si>
  <si>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</si>
  <si>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</si>
  <si>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</si>
  <si>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</si>
  <si>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</si>
  <si>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</si>
  <si>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</si>
  <si>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</si>
  <si>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</si>
  <si>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</si>
  <si>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</si>
  <si>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</si>
  <si>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</si>
  <si>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</si>
  <si>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</si>
  <si>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</si>
  <si>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</si>
  <si>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</si>
  <si>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</si>
  <si>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</si>
  <si>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</si>
  <si>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</si>
  <si>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</si>
  <si>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</si>
  <si>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</si>
  <si>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</si>
  <si>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</si>
  <si>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</si>
  <si>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</si>
  <si>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</si>
  <si>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</si>
  <si>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</si>
  <si>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</si>
  <si>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</si>
  <si>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</si>
  <si>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</si>
  <si>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</si>
  <si>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</si>
  <si>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</si>
  <si>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</si>
  <si>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</si>
  <si>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</si>
  <si>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</si>
  <si>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</si>
  <si>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</si>
  <si>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</si>
  <si>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</si>
  <si>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</si>
  <si>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</si>
  <si>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</si>
  <si>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</si>
  <si>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</si>
  <si>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</si>
  <si>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</si>
  <si>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</si>
  <si>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</si>
  <si>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</si>
  <si>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</si>
  <si>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</si>
  <si>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</si>
  <si>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</si>
  <si>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</si>
  <si>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</si>
  <si>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</si>
  <si>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</si>
  <si>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</si>
  <si>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</si>
  <si>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</si>
  <si>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</si>
  <si>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</si>
  <si>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</si>
  <si>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</si>
  <si>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</si>
  <si>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</si>
  <si>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</si>
  <si>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</si>
  <si>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</si>
  <si>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</si>
  <si>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</si>
  <si>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</si>
  <si>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</si>
  <si>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</si>
  <si>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</si>
  <si>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</si>
  <si>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</si>
  <si>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</si>
  <si>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</si>
  <si>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</si>
  <si>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</si>
  <si>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</si>
  <si>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</si>
  <si>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</si>
  <si>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</si>
  <si>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</si>
  <si>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</si>
  <si>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</si>
  <si>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</si>
  <si>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</si>
  <si>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</si>
  <si>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</si>
  <si>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</si>
  <si>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</si>
  <si>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</si>
  <si>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</si>
  <si>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</si>
  <si>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</si>
  <si>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</si>
  <si>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</si>
  <si>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</si>
  <si>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</si>
  <si>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</si>
  <si>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</si>
  <si>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</si>
  <si>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</si>
  <si>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</si>
  <si>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</si>
  <si>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</si>
  <si>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</si>
  <si>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</si>
  <si>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</si>
  <si>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</si>
  <si>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</si>
  <si>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</si>
  <si>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</si>
  <si>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</si>
  <si>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</si>
  <si>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</si>
  <si>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</si>
  <si>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</si>
  <si>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</si>
  <si>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</si>
  <si>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</si>
  <si>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</si>
  <si>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</si>
  <si>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</si>
  <si>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</si>
  <si>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</si>
  <si>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</si>
  <si>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</si>
  <si>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</si>
  <si>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</si>
  <si>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</si>
  <si>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</si>
  <si>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</si>
  <si>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</si>
  <si>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</si>
  <si>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</si>
  <si>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</si>
  <si>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</si>
  <si>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</si>
  <si>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</si>
  <si>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</si>
  <si>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</si>
  <si>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</si>
  <si>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</si>
  <si>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</si>
  <si>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</si>
  <si>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</si>
  <si>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</si>
  <si>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</si>
  <si>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</si>
  <si>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</si>
  <si>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</si>
  <si>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</si>
  <si>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</si>
  <si>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</si>
  <si>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</si>
  <si>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</si>
  <si>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</si>
  <si>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</si>
  <si>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</si>
  <si>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</si>
  <si>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</si>
  <si>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</si>
  <si>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</si>
  <si>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</si>
  <si>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</si>
  <si>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</si>
  <si>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</si>
  <si>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</si>
  <si>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</si>
  <si>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</si>
  <si>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</si>
  <si>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</si>
  <si>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</si>
  <si>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</si>
  <si>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</si>
  <si>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</si>
  <si>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</si>
  <si>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</si>
  <si>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</si>
  <si>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</si>
  <si>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</si>
  <si>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</si>
  <si>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</si>
  <si>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</si>
  <si>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</si>
  <si>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</si>
  <si>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</si>
  <si>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</si>
  <si>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</si>
  <si>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</si>
  <si>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</si>
  <si>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</si>
  <si>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</si>
  <si>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</si>
  <si>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</si>
  <si>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</si>
  <si>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</si>
  <si>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</si>
  <si>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</si>
  <si>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</si>
  <si>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</si>
  <si>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</si>
  <si>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</si>
  <si>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</si>
  <si>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</si>
  <si>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</si>
  <si>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</si>
  <si>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</si>
  <si>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</si>
  <si>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</si>
  <si>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</si>
  <si>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</si>
  <si>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</si>
  <si>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</si>
  <si>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</si>
  <si>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</si>
  <si>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</si>
  <si>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</si>
  <si>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</si>
  <si>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</si>
  <si>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</si>
  <si>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</si>
  <si>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</si>
  <si>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</si>
  <si>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</si>
  <si>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</si>
  <si>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</si>
  <si>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</si>
  <si>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</si>
  <si>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</si>
  <si>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</si>
  <si>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</si>
  <si>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</si>
  <si>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</si>
  <si>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</si>
  <si>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</si>
  <si>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</si>
  <si>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</si>
  <si>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</si>
  <si>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</si>
  <si>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</si>
  <si>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</si>
  <si>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</si>
  <si>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</si>
  <si>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</si>
  <si>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</si>
  <si>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</si>
  <si>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</si>
  <si>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</si>
  <si>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</si>
  <si>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</si>
  <si>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</si>
  <si>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</si>
  <si>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</si>
  <si>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</si>
  <si>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</si>
  <si>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</si>
  <si>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</si>
  <si>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</si>
  <si>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</si>
  <si>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</si>
  <si>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</si>
  <si>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</si>
  <si>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</si>
  <si>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</si>
  <si>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</si>
  <si>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</si>
  <si>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</si>
  <si>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</si>
  <si>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</si>
  <si>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</si>
  <si>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</si>
  <si>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</si>
  <si>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</si>
  <si>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</si>
  <si>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</si>
  <si>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</si>
  <si>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</si>
  <si>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</si>
  <si>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</si>
  <si>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</si>
  <si>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</si>
  <si>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</si>
  <si>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</si>
  <si>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</si>
  <si>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</si>
  <si>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</si>
  <si>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</si>
  <si>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</si>
  <si>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</si>
  <si>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</si>
  <si>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</si>
  <si>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</si>
  <si>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</si>
  <si>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</si>
  <si>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</si>
  <si>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</si>
  <si>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</si>
  <si>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</si>
  <si>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</si>
  <si>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</si>
  <si>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</si>
  <si>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</si>
  <si>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</si>
  <si>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</si>
  <si>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</si>
  <si>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</si>
  <si>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</si>
  <si>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</si>
  <si>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</si>
  <si>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</si>
  <si>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</si>
  <si>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</si>
  <si>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</si>
  <si>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</si>
  <si>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</si>
  <si>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</si>
  <si>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</si>
  <si>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</si>
  <si>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</si>
  <si>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</si>
  <si>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</si>
  <si>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</si>
  <si>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</si>
  <si>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</si>
  <si>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</si>
  <si>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</si>
  <si>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</si>
  <si>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</si>
  <si>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</si>
  <si>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</si>
  <si>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</si>
  <si>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</si>
  <si>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</si>
  <si>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</si>
  <si>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</si>
  <si>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</si>
  <si>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</si>
  <si>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</si>
  <si>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</si>
  <si>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</si>
  <si>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</si>
  <si>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</si>
  <si>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</si>
  <si>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</si>
  <si>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</si>
  <si>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</si>
  <si>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</si>
  <si>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</si>
  <si>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</si>
  <si>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</si>
  <si>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</si>
  <si>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</si>
  <si>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</si>
  <si>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</si>
  <si>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</si>
  <si>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</si>
  <si>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</si>
  <si>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</si>
  <si>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</si>
  <si>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</si>
  <si>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</si>
  <si>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</si>
  <si>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</si>
  <si>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</si>
  <si>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</si>
  <si>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</si>
  <si>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</si>
  <si>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</si>
  <si>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</si>
  <si>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</si>
  <si>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</si>
  <si>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</si>
  <si>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</si>
  <si>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</si>
  <si>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</si>
  <si>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</si>
  <si>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</si>
  <si>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</si>
  <si>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</si>
  <si>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</si>
  <si>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</si>
  <si>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</si>
  <si>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</si>
  <si>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</si>
  <si>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</si>
  <si>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</si>
  <si>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</si>
  <si>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</si>
  <si>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</si>
  <si>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</si>
  <si>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</si>
  <si>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</si>
  <si>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</si>
  <si>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</si>
  <si>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</si>
  <si>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</si>
  <si>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</si>
  <si>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</si>
  <si>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</si>
  <si>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</si>
  <si>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</si>
  <si>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</si>
  <si>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</si>
  <si>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</si>
  <si>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</si>
  <si>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</si>
  <si>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</si>
  <si>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</si>
  <si>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</si>
  <si>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</si>
  <si>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</si>
  <si>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</si>
  <si>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</si>
  <si>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</si>
  <si>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</si>
  <si>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</si>
  <si>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</si>
  <si>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</si>
  <si>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</si>
  <si>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</si>
  <si>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</si>
  <si>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</si>
  <si>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</si>
  <si>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</si>
  <si>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</si>
  <si>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</si>
  <si>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</si>
  <si>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</si>
  <si>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</si>
  <si>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</si>
  <si>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</si>
  <si>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</si>
  <si>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</si>
  <si>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</si>
  <si>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</si>
  <si>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</si>
  <si>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</si>
  <si>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</si>
  <si>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</si>
  <si>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</si>
  <si>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</si>
  <si>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</si>
  <si>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</si>
  <si>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</si>
  <si>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</si>
  <si>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</si>
  <si>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</si>
  <si>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</si>
  <si>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</si>
  <si>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</si>
  <si>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</si>
  <si>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</si>
  <si>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</si>
  <si>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</si>
  <si>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</si>
  <si>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</si>
  <si>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</si>
  <si>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</si>
  <si>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</si>
  <si>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</si>
  <si>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</si>
  <si>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</si>
  <si>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</si>
  <si>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</si>
  <si>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</si>
  <si>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</si>
  <si>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</si>
  <si>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</si>
  <si>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</si>
  <si>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</si>
  <si>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</si>
  <si>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</si>
  <si>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</si>
  <si>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</si>
  <si>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</si>
  <si>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</si>
  <si>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</si>
  <si>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</si>
  <si>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</si>
  <si>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</si>
  <si>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</si>
  <si>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</si>
  <si>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</si>
  <si>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</si>
  <si>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</si>
  <si>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</si>
  <si>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</si>
  <si>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</si>
  <si>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</si>
  <si>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</si>
  <si>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</si>
  <si>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</si>
  <si>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</si>
  <si>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</si>
  <si>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</si>
  <si>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</si>
  <si>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</si>
  <si>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</si>
  <si>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</si>
  <si>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</si>
  <si>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</si>
  <si>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</si>
  <si>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</si>
  <si>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</si>
  <si>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</si>
  <si>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</si>
  <si>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</si>
  <si>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</si>
  <si>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</si>
  <si>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</si>
  <si>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</si>
  <si>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</si>
  <si>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</si>
  <si>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</si>
  <si>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</si>
  <si>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</si>
  <si>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</si>
  <si>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</si>
  <si>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</si>
  <si>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</si>
  <si>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</si>
  <si>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</si>
  <si>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</si>
  <si>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</si>
  <si>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</si>
  <si>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</si>
  <si>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</si>
  <si>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</si>
  <si>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</si>
  <si>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</si>
  <si>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</si>
  <si>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</si>
  <si>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</si>
  <si>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</si>
  <si>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</si>
  <si>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</si>
  <si>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</si>
  <si>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</si>
  <si>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</si>
  <si>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</si>
  <si>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</si>
  <si>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</si>
  <si>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</si>
  <si>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</si>
  <si>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</si>
  <si>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</si>
  <si>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</si>
  <si>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</si>
  <si>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</si>
  <si>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</si>
  <si>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</si>
  <si>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</si>
  <si>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</si>
  <si>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</si>
  <si>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</si>
  <si>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</si>
  <si>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</si>
  <si>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</si>
  <si>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</si>
  <si>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</si>
  <si>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</si>
  <si>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</si>
  <si>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</si>
  <si>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</si>
  <si>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</si>
  <si>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</si>
  <si>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</si>
  <si>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</si>
  <si>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</si>
  <si>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</si>
  <si>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</si>
  <si>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</si>
  <si>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</si>
  <si>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</si>
  <si>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</si>
  <si>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</si>
  <si>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</si>
  <si>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</si>
  <si>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</si>
  <si>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</si>
  <si>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</si>
  <si>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</si>
  <si>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</si>
  <si>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</si>
  <si>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</si>
  <si>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</si>
  <si>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</si>
  <si>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</si>
  <si>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</si>
  <si>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</si>
  <si>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</si>
  <si>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</si>
  <si>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</si>
  <si>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</si>
  <si>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</si>
  <si>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</si>
  <si>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</si>
  <si>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</si>
  <si>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</si>
  <si>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</si>
  <si>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</si>
  <si>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</si>
  <si>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</si>
  <si>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</si>
  <si>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</si>
  <si>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</si>
  <si>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</si>
  <si>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</si>
  <si>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</si>
  <si>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</si>
  <si>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</si>
  <si>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</si>
  <si>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</si>
  <si>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</si>
  <si>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</si>
  <si>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</si>
  <si>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</si>
  <si>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</si>
  <si>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</si>
  <si>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</si>
  <si>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</si>
  <si>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</si>
  <si>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</si>
  <si>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</si>
  <si>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</si>
  <si>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</si>
  <si>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</si>
  <si>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</si>
  <si>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</si>
  <si>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</si>
  <si>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</si>
  <si>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</si>
  <si>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</si>
  <si>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</si>
  <si>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</si>
  <si>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</si>
  <si>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</si>
  <si>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</si>
  <si>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</si>
  <si>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</si>
  <si>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</si>
  <si>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</si>
  <si>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</si>
  <si>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</si>
  <si>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</si>
  <si>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</si>
  <si>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</si>
  <si>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</si>
  <si>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</si>
  <si>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</si>
  <si>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</si>
  <si>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</si>
  <si>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</si>
  <si>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</si>
  <si>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</si>
  <si>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</si>
  <si>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</si>
  <si>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</si>
  <si>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</si>
  <si>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</si>
  <si>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</si>
  <si>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</si>
  <si>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</si>
  <si>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</si>
  <si>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</si>
  <si>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</si>
  <si>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</si>
  <si>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</si>
  <si>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</si>
  <si>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</si>
  <si>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</si>
  <si>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</si>
  <si>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</si>
  <si>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</si>
  <si>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</si>
  <si>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</si>
  <si>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</si>
  <si>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</si>
  <si>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</si>
  <si>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</si>
  <si>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</si>
  <si>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</si>
  <si>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</si>
  <si>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</si>
  <si>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</si>
  <si>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</si>
  <si>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</si>
  <si>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</si>
  <si>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</si>
  <si>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</si>
  <si>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</si>
  <si>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</si>
  <si>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</si>
  <si>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</si>
  <si>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</si>
  <si>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</si>
  <si>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</si>
  <si>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</si>
  <si>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</si>
  <si>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</si>
  <si>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</si>
  <si>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</si>
  <si>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</si>
  <si>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</si>
  <si>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</si>
  <si>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</si>
  <si>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</si>
  <si>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</si>
  <si>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</si>
  <si>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</si>
  <si>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</si>
  <si>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</si>
  <si>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</si>
  <si>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</si>
  <si>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</si>
  <si>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</si>
  <si>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</si>
  <si>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</si>
  <si>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</si>
  <si>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</si>
  <si>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</si>
  <si>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</si>
  <si>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</si>
  <si>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</si>
  <si>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</si>
  <si>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</si>
  <si>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</si>
  <si>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</si>
  <si>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</si>
  <si>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</si>
  <si>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</si>
  <si>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</si>
  <si>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</si>
  <si>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</si>
  <si>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</si>
  <si>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</si>
  <si>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</si>
  <si>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</si>
  <si>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</si>
  <si>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</si>
  <si>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</si>
  <si>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</si>
  <si>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</si>
  <si>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</si>
  <si>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</si>
  <si>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</si>
  <si>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</si>
  <si>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</si>
  <si>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</si>
  <si>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</si>
  <si>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</si>
  <si>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</si>
  <si>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</si>
  <si>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</si>
  <si>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</si>
  <si>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</si>
  <si>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</si>
  <si>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</si>
  <si>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</si>
  <si>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</si>
  <si>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</si>
  <si>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</si>
  <si>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</si>
  <si>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</si>
  <si>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</si>
  <si>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</si>
  <si>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</si>
  <si>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</si>
  <si>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</si>
  <si>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</si>
  <si>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</si>
  <si>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</si>
  <si>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</si>
  <si>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</si>
  <si>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</si>
  <si>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</si>
  <si>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</si>
  <si>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</si>
  <si>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</si>
  <si>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</si>
  <si>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</si>
  <si>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</si>
  <si>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</si>
  <si>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</si>
  <si>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</si>
  <si>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</si>
  <si>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</si>
  <si>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</si>
  <si>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</si>
  <si>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</si>
  <si>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</si>
  <si>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</si>
  <si>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</si>
  <si>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</si>
  <si>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</si>
  <si>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</si>
  <si>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</si>
  <si>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</si>
  <si>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</si>
  <si>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</si>
  <si>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</si>
  <si>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</si>
  <si>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</si>
  <si>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</si>
  <si>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</si>
  <si>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</si>
  <si>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</si>
  <si>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</si>
  <si>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</si>
  <si>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</si>
  <si>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</si>
  <si>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</si>
  <si>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</si>
  <si>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</si>
  <si>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</si>
  <si>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</si>
  <si>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</si>
  <si>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</si>
  <si>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</si>
  <si>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</si>
  <si>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</si>
  <si>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</si>
  <si>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</si>
  <si>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</si>
  <si>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</si>
  <si>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</si>
  <si>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</si>
  <si>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</si>
  <si>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</si>
  <si>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</si>
  <si>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</si>
  <si>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</si>
  <si>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</si>
  <si>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</si>
  <si>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</si>
  <si>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</si>
  <si>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</si>
  <si>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</si>
  <si>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</si>
  <si>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</si>
  <si>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</si>
  <si>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</si>
  <si>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</si>
  <si>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</si>
  <si>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</si>
  <si>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</si>
  <si>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</si>
  <si>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</si>
  <si>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</si>
  <si>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</si>
  <si>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</si>
  <si>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</si>
  <si>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</si>
  <si>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</si>
  <si>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</si>
  <si>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</si>
  <si>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</si>
  <si>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</si>
  <si>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</si>
  <si>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</si>
  <si>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</si>
  <si>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</si>
  <si>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</si>
  <si>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</si>
  <si>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</si>
  <si>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</si>
  <si>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</si>
  <si>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</si>
  <si>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</si>
  <si>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</si>
  <si>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</si>
  <si>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</si>
  <si>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</si>
  <si>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</si>
  <si>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</si>
  <si>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</si>
  <si>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</si>
  <si>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</si>
  <si>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</si>
  <si>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</si>
  <si>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</si>
  <si>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</si>
  <si>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</si>
  <si>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</si>
  <si>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</si>
  <si>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</si>
  <si>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</si>
  <si>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</si>
  <si>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</si>
  <si>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</si>
  <si>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</si>
  <si>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</si>
  <si>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</si>
  <si>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</si>
  <si>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</si>
  <si>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</si>
  <si>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</si>
  <si>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</si>
  <si>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</si>
  <si>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</si>
  <si>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</si>
  <si>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</si>
  <si>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</si>
  <si>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</si>
  <si>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</si>
  <si>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</si>
  <si>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</si>
  <si>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</si>
  <si>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</si>
  <si>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</si>
  <si>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</si>
  <si>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</si>
  <si>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</si>
  <si>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</si>
  <si>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</si>
  <si>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</si>
  <si>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</si>
  <si>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</si>
  <si>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</si>
  <si>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</si>
  <si>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</si>
  <si>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</si>
  <si>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</si>
  <si>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</si>
  <si>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</si>
  <si>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</si>
  <si>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</si>
  <si>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</si>
  <si>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</si>
  <si>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</si>
  <si>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</si>
  <si>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</si>
  <si>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</si>
  <si>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</si>
  <si>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</si>
  <si>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</si>
  <si>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</si>
  <si>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</si>
  <si>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</si>
  <si>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</si>
  <si>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</si>
  <si>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</si>
  <si>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</si>
  <si>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</si>
  <si>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</si>
  <si>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</si>
  <si>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</si>
  <si>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</si>
  <si>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</si>
  <si>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</si>
  <si>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</si>
  <si>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</si>
  <si>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</si>
  <si>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</si>
  <si>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</si>
  <si>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</si>
  <si>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</si>
  <si>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</si>
  <si>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</si>
  <si>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</si>
  <si>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</si>
  <si>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</si>
  <si>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</si>
  <si>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</si>
  <si>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</si>
  <si>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</si>
  <si>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</si>
  <si>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</si>
  <si>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</si>
  <si>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</si>
  <si>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</si>
  <si>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</si>
  <si>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</si>
  <si>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</si>
  <si>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</si>
  <si>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</si>
  <si>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</si>
  <si>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</si>
  <si>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</si>
  <si>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</si>
  <si>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</si>
  <si>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</si>
  <si>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</si>
  <si>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</si>
  <si>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</si>
  <si>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</si>
  <si>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</si>
  <si>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</si>
  <si>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</si>
  <si>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</si>
  <si>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</si>
  <si>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</si>
  <si>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</si>
  <si>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</si>
  <si>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</si>
  <si>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</si>
  <si>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</si>
  <si>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</si>
  <si>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</si>
  <si>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</si>
  <si>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</si>
  <si>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</si>
  <si>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</si>
  <si>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</si>
  <si>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</si>
  <si>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</si>
  <si>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</si>
  <si>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</si>
  <si>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</si>
  <si>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</si>
  <si>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</si>
  <si>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</si>
  <si>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</si>
  <si>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</si>
  <si>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</si>
  <si>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</si>
  <si>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</si>
  <si>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</si>
  <si>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</si>
  <si>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</si>
  <si>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</si>
  <si>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</si>
  <si>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</si>
  <si>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</si>
  <si>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</si>
  <si>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</si>
  <si>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</si>
  <si>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</si>
  <si>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</si>
  <si>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</si>
  <si>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</si>
  <si>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</si>
  <si>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</si>
  <si>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</si>
  <si>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</si>
  <si>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</si>
  <si>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</si>
  <si>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</si>
  <si>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</si>
  <si>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</si>
  <si>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</si>
  <si>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</si>
  <si>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</si>
  <si>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</si>
  <si>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</si>
  <si>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</si>
  <si>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</si>
  <si>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</si>
  <si>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</si>
  <si>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</si>
  <si>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</si>
  <si>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</si>
  <si>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</si>
  <si>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</si>
  <si>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</si>
  <si>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</si>
  <si>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</si>
  <si>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</si>
  <si>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</si>
  <si>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</si>
  <si>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</si>
  <si>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</si>
  <si>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</si>
  <si>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</si>
  <si>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</si>
  <si>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</si>
  <si>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</si>
  <si>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</si>
  <si>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</si>
  <si>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</si>
  <si>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</si>
  <si>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</si>
  <si>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</si>
  <si>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</si>
  <si>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</si>
  <si>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</si>
  <si>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</si>
  <si>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</si>
  <si>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</si>
  <si>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</si>
  <si>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</si>
  <si>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</si>
  <si>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</si>
  <si>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</si>
  <si>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</si>
  <si>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</si>
  <si>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</si>
  <si>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</si>
  <si>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</si>
  <si>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</si>
  <si>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</si>
  <si>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</si>
  <si>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</si>
  <si>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</si>
  <si>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</si>
  <si>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</si>
  <si>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</si>
  <si>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</si>
  <si>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</si>
  <si>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</si>
  <si>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</si>
  <si>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</si>
  <si>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</si>
  <si>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</si>
  <si>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</si>
  <si>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</si>
  <si>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</si>
  <si>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</si>
  <si>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</si>
  <si>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</si>
  <si>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</si>
  <si>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</si>
  <si>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</si>
  <si>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</si>
  <si>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</si>
  <si>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</si>
  <si>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</si>
  <si>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</si>
  <si>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</si>
  <si>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</si>
  <si>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</si>
  <si>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</si>
  <si>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</si>
  <si>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</si>
  <si>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</si>
  <si>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</si>
  <si>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</si>
  <si>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</si>
  <si>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</si>
  <si>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</si>
  <si>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</si>
  <si>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</si>
  <si>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</si>
  <si>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</si>
  <si>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</si>
  <si>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</si>
  <si>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</si>
  <si>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</si>
  <si>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</si>
  <si>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</si>
  <si>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</si>
  <si>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</si>
  <si>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</si>
  <si>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</si>
  <si>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</si>
  <si>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</si>
  <si>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</si>
  <si>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</si>
  <si>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</si>
  <si>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</si>
  <si>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</si>
  <si>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</si>
  <si>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</si>
  <si>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</si>
  <si>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</si>
  <si>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</si>
  <si>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</si>
  <si>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</si>
  <si>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</si>
  <si>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</si>
  <si>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</si>
  <si>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</si>
  <si>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</si>
  <si>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</si>
  <si>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</si>
  <si>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</si>
  <si>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</si>
  <si>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</si>
  <si>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</si>
  <si>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</si>
  <si>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</si>
  <si>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</si>
  <si>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</si>
  <si>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</si>
  <si>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</si>
  <si>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</si>
  <si>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</si>
  <si>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</si>
  <si>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</si>
  <si>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</si>
  <si>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</si>
  <si>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</si>
  <si>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</si>
  <si>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</si>
  <si>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</si>
  <si>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</si>
  <si>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</si>
  <si>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</si>
  <si>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</si>
  <si>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</si>
  <si>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</si>
  <si>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</si>
  <si>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</si>
  <si>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</si>
  <si>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</si>
  <si>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</si>
  <si>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</si>
  <si>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</si>
  <si>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</si>
  <si>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</si>
  <si>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</si>
  <si>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</si>
  <si>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</si>
  <si>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</si>
  <si>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</si>
  <si>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</si>
  <si>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</si>
  <si>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</si>
  <si>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</si>
  <si>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</si>
  <si>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</si>
  <si>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</si>
  <si>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</si>
  <si>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</si>
  <si>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</si>
  <si>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</si>
  <si>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</si>
  <si>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</si>
  <si>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</si>
  <si>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</si>
  <si>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</si>
  <si>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</si>
  <si>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</si>
  <si>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</si>
  <si>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</si>
  <si>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</si>
  <si>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</si>
  <si>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</si>
  <si>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</si>
  <si>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</si>
  <si>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</si>
  <si>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</si>
  <si>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</si>
  <si>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</si>
  <si>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</si>
  <si>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</si>
  <si>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</si>
  <si>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</si>
  <si>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</si>
  <si>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</si>
  <si>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</si>
  <si>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</si>
  <si>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</si>
  <si>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</si>
  <si>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</si>
  <si>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</si>
  <si>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</si>
  <si>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</si>
  <si>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</si>
  <si>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</si>
  <si>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</si>
  <si>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</si>
  <si>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</si>
  <si>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</si>
  <si>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</si>
  <si>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</si>
  <si>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</si>
  <si>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</si>
  <si>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</si>
  <si>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</si>
  <si>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</si>
  <si>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</si>
  <si>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</si>
  <si>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</si>
  <si>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</si>
  <si>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</si>
  <si>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</si>
  <si>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</si>
  <si>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</si>
  <si>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</si>
  <si>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</si>
  <si>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</si>
  <si>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</si>
  <si>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</si>
  <si>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</si>
  <si>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</si>
  <si>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</si>
  <si>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</si>
  <si>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</si>
  <si>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</si>
  <si>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</si>
  <si>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</si>
  <si>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</si>
  <si>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</si>
  <si>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</si>
  <si>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</si>
  <si>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</si>
  <si>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</si>
  <si>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</si>
  <si>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</si>
  <si>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</si>
  <si>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</si>
  <si>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</si>
  <si>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</si>
  <si>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</si>
  <si>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</si>
  <si>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</si>
  <si>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</si>
  <si>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</si>
  <si>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</si>
  <si>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</si>
  <si>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</si>
  <si>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</si>
  <si>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</si>
  <si>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</si>
  <si>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</si>
  <si>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</si>
  <si>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</si>
  <si>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</si>
  <si>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</si>
  <si>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</si>
  <si>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</si>
  <si>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</si>
  <si>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</si>
  <si>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</si>
  <si>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</si>
  <si>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</si>
  <si>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</si>
  <si>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</si>
  <si>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</si>
  <si>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</si>
  <si>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</si>
  <si>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</si>
  <si>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</si>
  <si>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</si>
  <si>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</si>
  <si>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</si>
  <si>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</si>
  <si>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</si>
  <si>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</si>
  <si>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</si>
  <si>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</si>
  <si>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</si>
  <si>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</si>
  <si>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</si>
  <si>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</si>
  <si>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</si>
  <si>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</si>
  <si>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</si>
  <si>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</si>
  <si>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</si>
  <si>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</si>
  <si>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</si>
  <si>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</si>
  <si>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</si>
  <si>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</si>
  <si>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</si>
  <si>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</si>
  <si>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</si>
  <si>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</si>
  <si>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</si>
  <si>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</si>
  <si>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</si>
  <si>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</si>
  <si>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</si>
  <si>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</si>
  <si>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</si>
  <si>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</si>
  <si>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</si>
  <si>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</si>
  <si>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</si>
  <si>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</si>
  <si>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</si>
  <si>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</si>
  <si>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</si>
  <si>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</si>
  <si>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</si>
  <si>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</si>
  <si>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</si>
  <si>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</si>
  <si>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</si>
  <si>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</si>
  <si>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</si>
  <si>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</si>
  <si>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</si>
  <si>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</si>
  <si>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</si>
  <si>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</si>
  <si>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</si>
  <si>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</si>
  <si>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</si>
  <si>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</si>
  <si>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</si>
  <si>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</si>
  <si>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</si>
  <si>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</si>
  <si>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</si>
  <si>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</si>
  <si>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</si>
  <si>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</si>
  <si>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</si>
  <si>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</si>
  <si>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</si>
  <si>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</si>
  <si>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</si>
  <si>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</si>
  <si>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</si>
  <si>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</si>
  <si>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</si>
  <si>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</si>
  <si>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</si>
  <si>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</si>
  <si>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</si>
  <si>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</si>
  <si>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</si>
  <si>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</si>
  <si>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</si>
  <si>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</si>
  <si>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</si>
  <si>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</si>
  <si>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</si>
  <si>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</si>
  <si>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</si>
  <si>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</si>
  <si>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</si>
  <si>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</si>
  <si>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</si>
  <si>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</si>
  <si>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</si>
  <si>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</si>
  <si>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</si>
  <si>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</si>
  <si>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</si>
  <si>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</si>
  <si>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</si>
  <si>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</si>
  <si>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</si>
  <si>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</si>
  <si>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</si>
  <si>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</si>
  <si>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</si>
  <si>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</si>
  <si>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</si>
  <si>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</si>
  <si>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</si>
  <si>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</si>
  <si>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</si>
  <si>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</si>
  <si>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</si>
  <si>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</si>
  <si>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</si>
  <si>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</si>
  <si>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</si>
  <si>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</si>
  <si>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</si>
  <si>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</si>
  <si>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</si>
  <si>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</si>
  <si>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</si>
  <si>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</si>
  <si>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</si>
  <si>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</si>
  <si>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</si>
  <si>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</si>
  <si>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</si>
  <si>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</si>
  <si>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</si>
  <si>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</si>
  <si>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</si>
  <si>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</si>
  <si>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</si>
  <si>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</si>
  <si>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</si>
  <si>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</si>
  <si>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</si>
  <si>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</si>
  <si>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</si>
  <si>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</si>
  <si>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</si>
  <si>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</si>
  <si>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</si>
  <si>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</si>
  <si>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</si>
  <si>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</si>
  <si>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</si>
  <si>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</si>
  <si>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</si>
  <si>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</si>
  <si>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</si>
  <si>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</si>
  <si>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</si>
  <si>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</si>
  <si>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</si>
  <si>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</si>
  <si>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</si>
  <si>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</si>
  <si>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</si>
  <si>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</si>
  <si>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</si>
  <si>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</si>
  <si>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</si>
  <si>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</si>
  <si>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</si>
  <si>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</si>
  <si>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</si>
  <si>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</si>
  <si>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</si>
  <si>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</si>
  <si>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</si>
  <si>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</si>
  <si>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</si>
  <si>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</si>
  <si>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</si>
  <si>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</si>
  <si>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</si>
  <si>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</si>
  <si>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</si>
  <si>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</si>
  <si>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</si>
  <si>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</si>
  <si>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</si>
  <si>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</si>
  <si>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</si>
  <si>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</si>
  <si>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</si>
  <si>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</si>
  <si>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</si>
  <si>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</si>
  <si>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</si>
  <si>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</si>
  <si>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</si>
  <si>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</si>
  <si>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</si>
  <si>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</si>
  <si>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</si>
  <si>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</si>
  <si>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</si>
  <si>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</si>
  <si>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</si>
  <si>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</si>
  <si>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</si>
  <si>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</si>
  <si>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</si>
  <si>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</si>
  <si>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</si>
  <si>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</si>
  <si>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</si>
  <si>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</si>
  <si>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</si>
  <si>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</si>
  <si>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</si>
  <si>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</si>
  <si>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</si>
  <si>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</si>
  <si>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</si>
  <si>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</si>
  <si>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</si>
  <si>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</si>
  <si>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</si>
  <si>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</si>
  <si>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</si>
  <si>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</si>
  <si>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</si>
  <si>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</si>
  <si>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</si>
  <si>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</si>
  <si>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</si>
  <si>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</si>
  <si>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</si>
  <si>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</si>
  <si>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</si>
  <si>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</si>
  <si>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</si>
  <si>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</si>
  <si>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</si>
  <si>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</si>
  <si>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</si>
  <si>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</si>
  <si>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</si>
  <si>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</si>
  <si>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</si>
  <si>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</si>
  <si>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</si>
  <si>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</si>
  <si>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</si>
  <si>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</si>
  <si>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</si>
  <si>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</si>
  <si>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</si>
  <si>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</si>
  <si>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</si>
  <si>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</si>
  <si>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</si>
  <si>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</si>
  <si>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</si>
  <si>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</si>
  <si>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</si>
  <si>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</si>
  <si>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</si>
  <si>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</si>
  <si>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</si>
  <si>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</si>
  <si>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</si>
  <si>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</si>
  <si>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</si>
  <si>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</si>
  <si>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</si>
  <si>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</si>
  <si>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</si>
  <si>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</si>
  <si>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</si>
  <si>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</si>
  <si>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</si>
  <si>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</si>
  <si>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</si>
  <si>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</si>
  <si>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</si>
  <si>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</si>
  <si>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</si>
  <si>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</si>
  <si>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</si>
  <si>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</si>
  <si>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</si>
  <si>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</si>
  <si>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</si>
  <si>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</si>
  <si>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</si>
  <si>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</si>
  <si>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</si>
  <si>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</si>
  <si>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</si>
  <si>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</si>
  <si>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</si>
  <si>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</si>
  <si>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</si>
  <si>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</si>
  <si>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</si>
  <si>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</si>
  <si>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</si>
  <si>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</si>
  <si>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</si>
  <si>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</si>
  <si>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</si>
  <si>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</si>
  <si>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</si>
  <si>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</si>
  <si>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</si>
  <si>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</si>
  <si>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</si>
  <si>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</si>
  <si>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</si>
  <si>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</si>
  <si>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</si>
  <si>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</si>
  <si>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</si>
  <si>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</si>
  <si>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</si>
  <si>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</si>
  <si>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</si>
  <si>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</si>
  <si>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</si>
  <si>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</si>
  <si>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</si>
  <si>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</si>
  <si>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</si>
  <si>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</si>
  <si>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</si>
  <si>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</si>
  <si>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</si>
  <si>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</si>
  <si>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</si>
  <si>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</si>
  <si>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</si>
  <si>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</si>
  <si>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</si>
  <si>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</si>
  <si>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</si>
  <si>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</si>
  <si>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</si>
  <si>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</si>
  <si>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</si>
  <si>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</si>
  <si>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</si>
  <si>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</si>
  <si>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</si>
  <si>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</si>
  <si>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</si>
  <si>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</si>
  <si>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</si>
  <si>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</si>
  <si>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</si>
  <si>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</si>
  <si>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</si>
  <si>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</si>
  <si>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</si>
  <si>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</si>
  <si>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</si>
  <si>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</si>
  <si>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</si>
  <si>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</si>
  <si>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</si>
  <si>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</si>
  <si>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</si>
  <si>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</si>
  <si>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</si>
  <si>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</si>
  <si>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</si>
  <si>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</si>
  <si>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</si>
  <si>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</si>
  <si>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</si>
  <si>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</si>
  <si>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</si>
  <si>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</si>
  <si>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</si>
  <si>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</si>
  <si>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</si>
  <si>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</si>
  <si>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</si>
  <si>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</si>
  <si>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</si>
  <si>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</si>
  <si>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</si>
  <si>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</si>
  <si>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</si>
  <si>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</si>
  <si>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</si>
  <si>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</si>
  <si>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</si>
  <si>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</si>
  <si>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</si>
  <si>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</si>
  <si>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</si>
  <si>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</si>
  <si>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</si>
  <si>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</si>
  <si>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</si>
  <si>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</si>
  <si>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</si>
  <si>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</si>
  <si>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</si>
  <si>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</si>
  <si>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</si>
  <si>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</si>
  <si>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</si>
  <si>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</si>
  <si>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</si>
  <si>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</si>
  <si>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</si>
  <si>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</si>
  <si>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</si>
  <si>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</si>
  <si>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</si>
  <si>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</si>
  <si>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</si>
  <si>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</si>
  <si>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</si>
  <si>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</si>
  <si>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</si>
  <si>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</si>
  <si>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</si>
  <si>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</si>
  <si>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</si>
  <si>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</si>
  <si>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</si>
  <si>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</si>
  <si>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</si>
  <si>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</si>
  <si>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</si>
  <si>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</si>
  <si>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</si>
  <si>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</si>
  <si>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</si>
  <si>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</si>
  <si>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</si>
  <si>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</si>
  <si>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</si>
  <si>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</si>
  <si>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</si>
  <si>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</si>
  <si>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</si>
  <si>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</si>
  <si>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</si>
  <si>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</si>
  <si>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</si>
  <si>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</si>
  <si>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</si>
  <si>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</si>
  <si>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</si>
  <si>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</si>
  <si>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</si>
  <si>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</si>
  <si>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</si>
  <si>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</si>
  <si>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</si>
  <si>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</si>
  <si>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</si>
  <si>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</si>
  <si>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</si>
  <si>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</si>
  <si>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</si>
  <si>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</si>
  <si>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</si>
  <si>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</si>
  <si>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</si>
  <si>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</si>
  <si>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</si>
  <si>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</si>
  <si>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</si>
  <si>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</si>
  <si>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</si>
  <si>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</si>
  <si>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</si>
  <si>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</si>
  <si>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</si>
  <si>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</si>
  <si>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</si>
  <si>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</si>
  <si>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</si>
  <si>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</si>
  <si>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</si>
  <si>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</si>
  <si>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</si>
  <si>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</si>
  <si>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</si>
  <si>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</si>
  <si>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</si>
  <si>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</si>
  <si>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</si>
  <si>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</si>
  <si>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</si>
  <si>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</si>
  <si>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</si>
  <si>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</si>
  <si>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</si>
  <si>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</si>
  <si>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</si>
  <si>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</si>
  <si>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</si>
  <si>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</si>
  <si>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</si>
  <si>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</si>
  <si>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</si>
  <si>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</si>
  <si>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</si>
  <si>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</si>
  <si>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</si>
  <si>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</si>
  <si>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</si>
  <si>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</si>
  <si>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</si>
  <si>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</si>
  <si>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</si>
  <si>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</si>
  <si>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</si>
  <si>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</si>
  <si>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</si>
  <si>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</si>
  <si>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</si>
  <si>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</si>
  <si>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</si>
  <si>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</si>
  <si>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</si>
  <si>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</si>
  <si>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</si>
  <si>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</si>
  <si>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</si>
  <si>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</si>
  <si>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</si>
  <si>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</si>
  <si>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</si>
  <si>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</si>
  <si>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</si>
  <si>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</si>
  <si>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</si>
  <si>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</si>
  <si>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</si>
  <si>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</si>
  <si>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</si>
  <si>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</si>
  <si>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</si>
  <si>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</si>
  <si>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</si>
  <si>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</si>
  <si>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</si>
  <si>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</si>
  <si>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</si>
  <si>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</si>
  <si>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</si>
  <si>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</si>
  <si>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</si>
  <si>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</si>
  <si>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</si>
  <si>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</si>
  <si>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</si>
  <si>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</si>
  <si>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</si>
  <si>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</si>
  <si>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</si>
  <si>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</si>
  <si>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</si>
  <si>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</si>
  <si>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</si>
  <si>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</si>
  <si>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</si>
  <si>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</si>
  <si>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</si>
  <si>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</si>
  <si>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</si>
  <si>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</si>
  <si>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</si>
  <si>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</si>
  <si>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</si>
  <si>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</si>
  <si>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</si>
  <si>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</si>
  <si>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</si>
  <si>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</si>
  <si>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</si>
  <si>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</si>
  <si>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</si>
  <si>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</si>
  <si>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</si>
  <si>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</si>
  <si>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</si>
  <si>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</si>
  <si>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</si>
  <si>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</si>
  <si>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</si>
  <si>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</si>
  <si>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</si>
  <si>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</si>
  <si>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</si>
  <si>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</si>
  <si>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</si>
  <si>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</si>
  <si>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</si>
  <si>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</si>
  <si>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</si>
  <si>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</si>
  <si>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</si>
  <si>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</si>
  <si>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</si>
  <si>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</si>
  <si>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</si>
  <si>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</si>
  <si>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</si>
  <si>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</si>
  <si>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</si>
  <si>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</si>
  <si>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</si>
  <si>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</si>
  <si>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</si>
  <si>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</si>
  <si>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</si>
  <si>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</si>
  <si>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</si>
  <si>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</si>
  <si>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</si>
  <si>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</si>
  <si>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</si>
  <si>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</si>
  <si>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</si>
  <si>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</si>
  <si>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</si>
  <si>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</si>
  <si>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</si>
  <si>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</si>
  <si>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</si>
  <si>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</si>
  <si>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</si>
  <si>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</si>
  <si>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</si>
  <si>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</si>
  <si>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</si>
  <si>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</si>
  <si>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</si>
  <si>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</si>
  <si>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</si>
  <si>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</si>
  <si>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</si>
  <si>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</si>
  <si>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</si>
  <si>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</si>
  <si>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</si>
  <si>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</si>
  <si>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</si>
  <si>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</si>
  <si>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</si>
  <si>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</si>
  <si>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</si>
  <si>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</si>
  <si>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</si>
  <si>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</si>
  <si>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</si>
  <si>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</si>
  <si>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</si>
  <si>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</si>
  <si>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</si>
  <si>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</si>
  <si>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</si>
  <si>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</si>
  <si>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</si>
  <si>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</si>
  <si>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</si>
  <si>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</si>
  <si>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</si>
  <si>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</si>
  <si>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</si>
  <si>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</si>
  <si>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</si>
  <si>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</si>
  <si>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</si>
  <si>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</si>
  <si>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</si>
  <si>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</si>
  <si>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</si>
  <si>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</si>
  <si>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</si>
  <si>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</si>
  <si>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</si>
  <si>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</si>
  <si>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</si>
  <si>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</si>
  <si>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</si>
  <si>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</si>
  <si>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</si>
  <si>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</si>
  <si>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</si>
  <si>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</si>
  <si>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</si>
  <si>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</si>
  <si>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</si>
  <si>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</si>
  <si>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</si>
  <si>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</si>
  <si>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</si>
  <si>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</si>
  <si>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</si>
  <si>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</si>
  <si>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</si>
  <si>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</si>
  <si>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</si>
  <si>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</si>
  <si>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</si>
  <si>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</si>
  <si>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</si>
  <si>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</si>
  <si>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</si>
  <si>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</si>
  <si>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</si>
  <si>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</si>
  <si>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</si>
  <si>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</si>
  <si>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</si>
  <si>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</si>
  <si>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</si>
  <si>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</si>
  <si>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</si>
  <si>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</si>
  <si>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</si>
  <si>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</si>
  <si>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</si>
  <si>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</si>
  <si>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</si>
  <si>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</si>
  <si>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</si>
  <si>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</si>
  <si>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</si>
  <si>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</si>
  <si>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</si>
  <si>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</si>
  <si>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</si>
  <si>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</si>
  <si>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</si>
  <si>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</si>
  <si>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</si>
  <si>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</si>
  <si>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</si>
  <si>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</si>
  <si>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</si>
  <si>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</si>
  <si>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</si>
  <si>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</si>
  <si>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</si>
  <si>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</si>
  <si>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</si>
  <si>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</si>
  <si>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</si>
  <si>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</si>
  <si>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</si>
  <si>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</si>
  <si>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</si>
  <si>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</si>
  <si>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</si>
  <si>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</si>
  <si>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</si>
  <si>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</si>
  <si>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</si>
  <si>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</si>
  <si>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</si>
  <si>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</si>
  <si>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</si>
  <si>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</si>
  <si>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</si>
  <si>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</si>
  <si>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</si>
  <si>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</si>
  <si>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</si>
  <si>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</si>
  <si>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</si>
  <si>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</si>
  <si>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</si>
  <si>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</si>
  <si>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</si>
  <si>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</si>
  <si>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</si>
  <si>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</si>
  <si>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</si>
  <si>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</si>
  <si>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</si>
  <si>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</si>
  <si>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</si>
  <si>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</si>
  <si>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</si>
  <si>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</si>
  <si>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</si>
  <si>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</si>
  <si>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</si>
  <si>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</si>
  <si>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</si>
  <si>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</si>
  <si>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</si>
  <si>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</si>
  <si>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</si>
  <si>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</si>
  <si>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</si>
  <si>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</si>
  <si>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</si>
  <si>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</si>
  <si>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</si>
  <si>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</si>
  <si>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</si>
  <si>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</si>
  <si>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</si>
  <si>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</si>
  <si>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</si>
  <si>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</si>
  <si>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</si>
  <si>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</si>
  <si>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</si>
  <si>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</si>
  <si>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</si>
  <si>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</si>
  <si>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</si>
  <si>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</si>
  <si>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</si>
  <si>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</si>
  <si>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</si>
  <si>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</si>
  <si>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</si>
  <si>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</si>
  <si>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</si>
  <si>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</si>
  <si>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</si>
  <si>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</si>
  <si>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</si>
  <si>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</si>
  <si>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</si>
  <si>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</si>
  <si>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</si>
  <si>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</si>
  <si>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</si>
  <si>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</si>
  <si>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</si>
  <si>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</si>
  <si>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</si>
  <si>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</si>
  <si>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</si>
  <si>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</si>
  <si>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</si>
  <si>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</si>
  <si>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</si>
  <si>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</si>
  <si>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</si>
  <si>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</si>
  <si>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</si>
  <si>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</si>
  <si>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</si>
  <si>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</si>
  <si>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</si>
  <si>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</si>
  <si>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</si>
  <si>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</si>
  <si>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</si>
  <si>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</si>
  <si>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</si>
  <si>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</si>
  <si>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</si>
  <si>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</si>
  <si>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</si>
  <si>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</si>
  <si>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</si>
  <si>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</si>
  <si>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</si>
  <si>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</si>
  <si>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</si>
  <si>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</si>
  <si>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</si>
  <si>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</si>
  <si>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</si>
  <si>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</si>
  <si>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</si>
  <si>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</si>
  <si>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</si>
  <si>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</si>
  <si>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</si>
  <si>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</si>
  <si>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</si>
  <si>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</si>
  <si>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</si>
  <si>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</si>
  <si>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</si>
  <si>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</si>
  <si>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</si>
  <si>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</si>
  <si>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</si>
  <si>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</si>
  <si>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</si>
  <si>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</si>
  <si>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</si>
  <si>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</si>
  <si>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</si>
  <si>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</si>
  <si>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</si>
  <si>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</si>
  <si>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</si>
  <si>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</si>
  <si>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</si>
  <si>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</si>
  <si>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</si>
  <si>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</si>
  <si>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</si>
  <si>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</si>
  <si>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</si>
  <si>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</si>
  <si>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</si>
  <si>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</si>
  <si>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</si>
  <si>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</si>
  <si>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</si>
  <si>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</si>
  <si>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</si>
  <si>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</si>
  <si>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</si>
  <si>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</si>
  <si>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</si>
  <si>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</si>
  <si>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</si>
  <si>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</si>
  <si>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</si>
  <si>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</si>
  <si>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</si>
  <si>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</si>
  <si>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</si>
  <si>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</si>
  <si>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</si>
  <si>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</si>
  <si>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</si>
  <si>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</si>
  <si>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</si>
  <si>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</si>
  <si>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</si>
  <si>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</si>
  <si>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</si>
  <si>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</si>
  <si>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</si>
  <si>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</si>
  <si>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</si>
  <si>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</si>
  <si>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</si>
  <si>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</si>
  <si>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</si>
  <si>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</si>
  <si>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</si>
  <si>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</si>
  <si>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</si>
  <si>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</si>
  <si>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</si>
  <si>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</si>
  <si>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</si>
  <si>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</si>
  <si>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</si>
  <si>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</si>
  <si>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</si>
  <si>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</si>
  <si>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</si>
  <si>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</si>
  <si>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</si>
  <si>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</si>
  <si>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</si>
  <si>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</si>
  <si>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</si>
  <si>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</si>
  <si>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</si>
  <si>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</si>
  <si>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</si>
  <si>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</si>
  <si>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</si>
  <si>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</si>
  <si>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</si>
  <si>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</si>
  <si>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</si>
  <si>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</si>
  <si>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</si>
  <si>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</si>
  <si>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</si>
  <si>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</si>
  <si>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</si>
  <si>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</si>
  <si>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</si>
  <si>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</si>
  <si>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</si>
  <si>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</si>
  <si>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</si>
  <si>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</si>
  <si>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</si>
  <si>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</si>
  <si>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</si>
  <si>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</si>
  <si>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</si>
  <si>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</si>
  <si>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</si>
  <si>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</si>
  <si>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</si>
  <si>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</si>
  <si>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</si>
  <si>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</si>
  <si>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</si>
  <si>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</si>
  <si>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</si>
  <si>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</si>
  <si>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</si>
  <si>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</si>
  <si>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</si>
  <si>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</si>
  <si>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</si>
  <si>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</si>
  <si>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</si>
  <si>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</si>
  <si>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</si>
  <si>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</si>
  <si>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</si>
  <si>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</si>
  <si>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</si>
  <si>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</si>
  <si>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</si>
  <si>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</si>
  <si>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</si>
  <si>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</si>
  <si>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</si>
  <si>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</si>
  <si>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</si>
  <si>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</si>
  <si>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</si>
  <si>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</si>
  <si>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</si>
  <si>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</si>
  <si>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</si>
  <si>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</si>
  <si>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</si>
  <si>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</si>
  <si>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</si>
  <si>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</si>
  <si>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</si>
  <si>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</si>
  <si>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</si>
  <si>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</si>
  <si>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</si>
  <si>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</si>
  <si>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</si>
  <si>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</si>
  <si>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</si>
  <si>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</si>
  <si>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</si>
  <si>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</si>
  <si>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</si>
  <si>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</si>
  <si>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</si>
  <si>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</si>
  <si>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</si>
  <si>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</si>
  <si>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</si>
  <si>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</si>
  <si>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</si>
  <si>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</si>
  <si>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</si>
  <si>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</si>
  <si>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</si>
  <si>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</si>
  <si>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</si>
  <si>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</si>
  <si>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</si>
  <si>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</si>
  <si>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</si>
  <si>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</si>
  <si>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</si>
  <si>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</si>
  <si>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</si>
  <si>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</si>
  <si>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</si>
  <si>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</si>
  <si>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</si>
  <si>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</si>
  <si>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</si>
  <si>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</si>
  <si>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</si>
  <si>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</si>
  <si>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</si>
  <si>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</si>
  <si>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</si>
  <si>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</si>
  <si>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</si>
  <si>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</si>
  <si>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</si>
  <si>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</si>
  <si>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</si>
  <si>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</si>
  <si>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</si>
  <si>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</si>
  <si>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</si>
  <si>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</si>
  <si>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</si>
  <si>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</si>
  <si>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</si>
  <si>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</si>
  <si>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</si>
  <si>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</si>
  <si>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</si>
  <si>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</si>
  <si>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</si>
  <si>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</si>
  <si>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</si>
  <si>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</si>
  <si>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</si>
  <si>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</si>
  <si>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</si>
  <si>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</si>
  <si>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</si>
  <si>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</si>
  <si>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</si>
  <si>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</si>
  <si>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</si>
  <si>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</si>
  <si>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</si>
  <si>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</si>
  <si>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</si>
  <si>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</si>
  <si>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</si>
  <si>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</si>
  <si>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</si>
  <si>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</si>
  <si>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</si>
  <si>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</si>
  <si>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</si>
  <si>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</si>
  <si>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</si>
  <si>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</si>
  <si>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</si>
  <si>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</si>
  <si>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</si>
  <si>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</si>
  <si>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</si>
  <si>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</si>
  <si>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</si>
  <si>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</si>
  <si>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</si>
  <si>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</si>
  <si>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</si>
  <si>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</si>
  <si>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</si>
  <si>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</si>
  <si>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</si>
  <si>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</si>
  <si>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</si>
  <si>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</si>
  <si>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</si>
  <si>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</si>
  <si>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</si>
  <si>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</si>
  <si>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</si>
  <si>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</si>
  <si>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</si>
  <si>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</si>
  <si>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</si>
  <si>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</si>
  <si>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</si>
  <si>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</si>
  <si>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</si>
  <si>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</si>
  <si>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</si>
  <si>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</si>
  <si>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</si>
  <si>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</si>
  <si>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</si>
  <si>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</si>
  <si>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</si>
  <si>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</si>
  <si>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</si>
  <si>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</si>
  <si>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</si>
  <si>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</si>
  <si>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</si>
  <si>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</si>
  <si>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</si>
  <si>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</si>
  <si>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</si>
  <si>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</si>
  <si>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</si>
  <si>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</si>
  <si>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</si>
  <si>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</si>
  <si>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</si>
  <si>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</si>
  <si>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</si>
  <si>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</si>
  <si>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</si>
  <si>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</si>
  <si>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</si>
  <si>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</si>
  <si>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</si>
  <si>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</si>
  <si>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</si>
  <si>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</si>
  <si>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</si>
  <si>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</si>
  <si>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</si>
  <si>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</si>
  <si>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</si>
  <si>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</si>
  <si>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</si>
  <si>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</si>
  <si>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</si>
  <si>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</si>
  <si>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</si>
  <si>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</si>
  <si>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</si>
  <si>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</si>
  <si>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</si>
  <si>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</si>
  <si>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</si>
  <si>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</si>
  <si>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</si>
  <si>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</si>
  <si>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</si>
  <si>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</si>
  <si>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</si>
  <si>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</si>
  <si>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</si>
  <si>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</si>
  <si>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</si>
  <si>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</si>
  <si>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</si>
  <si>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</si>
  <si>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</si>
  <si>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</si>
  <si>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</si>
  <si>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</si>
  <si>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</si>
  <si>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</si>
  <si>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</si>
  <si>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</si>
  <si>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</si>
  <si>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</si>
  <si>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</si>
  <si>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</si>
  <si>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</si>
  <si>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</si>
  <si>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</si>
  <si>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</si>
  <si>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</si>
  <si>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</si>
  <si>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</si>
  <si>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</si>
  <si>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</si>
  <si>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</si>
  <si>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</si>
  <si>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</si>
  <si>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</si>
  <si>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</si>
  <si>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</si>
  <si>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</si>
  <si>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</si>
  <si>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</si>
  <si>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</si>
  <si>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</si>
  <si>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</si>
  <si>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</si>
  <si>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</si>
  <si>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</si>
  <si>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</si>
  <si>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</si>
  <si>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</si>
  <si>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</si>
  <si>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</si>
  <si>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</si>
  <si>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</si>
  <si>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</si>
  <si>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</si>
  <si>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</si>
  <si>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</si>
  <si>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</si>
  <si>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</si>
  <si>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</si>
  <si>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</si>
  <si>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</si>
  <si>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</si>
  <si>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</si>
  <si>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</si>
  <si>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</si>
  <si>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</si>
  <si>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</si>
  <si>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</si>
  <si>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</si>
  <si>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</si>
  <si>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</si>
  <si>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</si>
  <si>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</si>
  <si>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</si>
  <si>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</si>
  <si>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</si>
  <si>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</si>
  <si>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</si>
  <si>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</si>
  <si>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</si>
  <si>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</si>
  <si>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</si>
  <si>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</si>
  <si>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</si>
  <si>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</si>
  <si>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</si>
  <si>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</si>
  <si>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</si>
  <si>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</si>
  <si>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</si>
  <si>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</si>
  <si>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</si>
  <si>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</si>
  <si>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</si>
  <si>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</si>
  <si>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</si>
  <si>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</si>
  <si>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</si>
  <si>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</si>
  <si>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</si>
  <si>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</si>
  <si>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</si>
  <si>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</si>
  <si>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</si>
  <si>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</si>
  <si>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</si>
  <si>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</si>
  <si>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</si>
  <si>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</si>
  <si>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</si>
  <si>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</si>
  <si>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</si>
  <si>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</si>
  <si>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</si>
  <si>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</si>
  <si>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</si>
  <si>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</si>
  <si>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</si>
  <si>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</si>
  <si>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</si>
  <si>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</si>
  <si>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</si>
  <si>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</si>
  <si>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</si>
  <si>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</si>
  <si>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</si>
  <si>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</si>
  <si>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</si>
  <si>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</si>
  <si>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</si>
  <si>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</si>
  <si>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</si>
  <si>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</si>
  <si>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</si>
  <si>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</si>
  <si>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</si>
  <si>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</si>
  <si>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</si>
  <si>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</si>
  <si>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</si>
  <si>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</si>
  <si>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</si>
  <si>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</si>
  <si>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</si>
  <si>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</si>
  <si>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</si>
  <si>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</si>
  <si>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</si>
  <si>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</si>
  <si>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</si>
  <si>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</si>
  <si>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</si>
  <si>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</si>
  <si>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</si>
  <si>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</si>
  <si>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</si>
  <si>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</si>
  <si>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</si>
  <si>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</si>
  <si>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</si>
  <si>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</si>
  <si>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</si>
  <si>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</si>
  <si>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</si>
  <si>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</si>
  <si>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</si>
  <si>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</si>
  <si>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</si>
  <si>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</si>
  <si>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</si>
  <si>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</si>
  <si>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</si>
  <si>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</si>
  <si>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</si>
  <si>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</si>
  <si>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</si>
  <si>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</si>
  <si>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</si>
  <si>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</si>
  <si>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</si>
  <si>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</si>
  <si>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</si>
  <si>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</si>
  <si>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</si>
  <si>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</si>
  <si>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</si>
  <si>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</si>
  <si>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</si>
  <si>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</si>
  <si>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</si>
  <si>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</si>
  <si>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</si>
  <si>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</si>
  <si>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</si>
  <si>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</si>
  <si>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</si>
  <si>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</si>
  <si>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</si>
  <si>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</si>
  <si>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</si>
  <si>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</si>
  <si>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</si>
  <si>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</si>
  <si>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</si>
  <si>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</si>
  <si>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</si>
  <si>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</si>
  <si>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</si>
  <si>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</si>
  <si>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</si>
  <si>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</si>
  <si>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</si>
  <si>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</si>
  <si>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</si>
  <si>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</si>
  <si>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</si>
  <si>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</si>
  <si>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</si>
  <si>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</si>
  <si>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</si>
  <si>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</si>
  <si>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</si>
  <si>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</si>
  <si>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</si>
  <si>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</si>
  <si>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</si>
  <si>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</si>
  <si>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</si>
  <si>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</si>
  <si>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</si>
  <si>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</si>
  <si>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</si>
  <si>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</si>
  <si>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</si>
  <si>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</si>
  <si>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</si>
  <si>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</si>
  <si>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</si>
  <si>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</si>
  <si>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</si>
  <si>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</si>
  <si>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</si>
  <si>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</si>
  <si>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</si>
  <si>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</si>
  <si>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</si>
  <si>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</si>
  <si>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</si>
  <si>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</si>
  <si>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</si>
  <si>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</si>
  <si>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</si>
  <si>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</si>
  <si>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</si>
  <si>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</si>
  <si>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</si>
  <si>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</si>
  <si>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</si>
  <si>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</si>
  <si>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</si>
  <si>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</si>
  <si>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</si>
  <si>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</si>
  <si>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</si>
  <si>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</si>
  <si>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</si>
  <si>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</si>
  <si>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</si>
  <si>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</si>
  <si>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</si>
  <si>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</si>
  <si>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</si>
  <si>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</si>
  <si>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</si>
  <si>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</si>
  <si>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</si>
  <si>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</si>
  <si>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</si>
  <si>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</si>
  <si>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</si>
  <si>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</si>
  <si>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</si>
  <si>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</si>
  <si>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</si>
  <si>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</si>
  <si>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</si>
  <si>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</si>
  <si>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</si>
  <si>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</si>
  <si>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</si>
  <si>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</si>
  <si>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</si>
  <si>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</si>
  <si>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</si>
  <si>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</si>
  <si>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</si>
  <si>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</si>
  <si>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</si>
  <si>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</si>
  <si>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</si>
  <si>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</si>
  <si>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</si>
  <si>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</si>
  <si>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</si>
  <si>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</si>
  <si>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</si>
  <si>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</si>
  <si>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</si>
  <si>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</si>
  <si>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</si>
  <si>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</si>
  <si>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</si>
  <si>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</si>
  <si>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</si>
  <si>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</si>
  <si>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</si>
  <si>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</si>
  <si>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</si>
  <si>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</si>
  <si>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</si>
  <si>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</si>
  <si>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</si>
  <si>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</si>
  <si>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</si>
  <si>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</si>
  <si>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</si>
  <si>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</si>
  <si>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</si>
  <si>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</si>
  <si>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</si>
  <si>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</si>
  <si>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</si>
  <si>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</si>
  <si>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</si>
  <si>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</si>
  <si>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</si>
  <si>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</si>
  <si>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</si>
  <si>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</si>
  <si>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</si>
  <si>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</si>
  <si>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</si>
  <si>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</si>
  <si>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</si>
  <si>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</si>
  <si>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</si>
  <si>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</si>
  <si>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</si>
  <si>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</si>
  <si>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</si>
  <si>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</si>
  <si>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</si>
  <si>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</si>
  <si>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</si>
  <si>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</si>
  <si>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</si>
  <si>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</si>
  <si>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</si>
  <si>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</si>
  <si>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</si>
  <si>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</si>
  <si>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</si>
  <si>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</si>
  <si>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</si>
  <si>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</si>
  <si>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</si>
  <si>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</si>
  <si>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</si>
  <si>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</si>
  <si>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</si>
  <si>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</si>
  <si>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</si>
  <si>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</si>
  <si>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</si>
  <si>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</si>
  <si>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</si>
  <si>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</si>
  <si>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</si>
  <si>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</si>
  <si>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</si>
  <si>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</si>
  <si>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</si>
  <si>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</si>
  <si>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</si>
  <si>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</si>
  <si>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</si>
  <si>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</si>
  <si>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</si>
  <si>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</si>
  <si>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</si>
  <si>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</si>
  <si>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</si>
  <si>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</si>
  <si>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</si>
  <si>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</si>
  <si>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</si>
  <si>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</si>
  <si>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</si>
  <si>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</si>
  <si>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</si>
  <si>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</si>
  <si>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</si>
  <si>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</si>
  <si>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</si>
  <si>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</si>
  <si>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</si>
  <si>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</si>
  <si>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</si>
  <si>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</si>
  <si>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</si>
  <si>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</si>
  <si>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</si>
  <si>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</si>
  <si>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</si>
  <si>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</si>
  <si>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</si>
  <si>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</si>
  <si>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</si>
  <si>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</si>
  <si>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</si>
  <si>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</si>
  <si>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</si>
  <si>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</si>
  <si>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</si>
  <si>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</si>
  <si>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</si>
  <si>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</si>
  <si>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</si>
  <si>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</si>
  <si>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</si>
  <si>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</si>
  <si>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</si>
  <si>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</si>
  <si>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</si>
  <si>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</si>
  <si>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</si>
  <si>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</si>
  <si>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</si>
  <si>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</si>
  <si>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</si>
  <si>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</si>
  <si>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</si>
  <si>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</si>
  <si>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</si>
  <si>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</si>
  <si>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</si>
  <si>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</si>
  <si>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</si>
  <si>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</si>
  <si>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</si>
  <si>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</si>
  <si>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</si>
  <si>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</si>
  <si>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</si>
  <si>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</si>
  <si>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</si>
  <si>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</si>
  <si>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</si>
  <si>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</si>
  <si>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</si>
  <si>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</si>
  <si>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</si>
  <si>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</si>
  <si>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</si>
  <si>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</si>
  <si>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</si>
  <si>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</si>
  <si>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</si>
  <si>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</si>
  <si>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</si>
  <si>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</si>
  <si>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</si>
  <si>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</si>
  <si>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</si>
  <si>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</si>
  <si>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</si>
  <si>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</si>
  <si>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</si>
  <si>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</si>
  <si>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</si>
  <si>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</si>
  <si>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</si>
  <si>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</si>
  <si>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</si>
  <si>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</si>
  <si>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</si>
  <si>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</si>
  <si>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</si>
  <si>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</si>
  <si>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</si>
  <si>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</si>
  <si>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</si>
  <si>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</si>
  <si>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</si>
  <si>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</si>
  <si>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</si>
  <si>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</si>
  <si>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</si>
  <si>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</si>
  <si>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</si>
  <si>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</si>
  <si>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</si>
  <si>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</si>
  <si>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</si>
  <si>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</si>
  <si>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</si>
  <si>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</si>
  <si>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</si>
  <si>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</si>
  <si>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</si>
  <si>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</si>
  <si>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</si>
  <si>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</si>
  <si>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</si>
  <si>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</si>
  <si>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</si>
  <si>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</si>
  <si>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</si>
  <si>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</si>
  <si>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</si>
  <si>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</si>
  <si>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</si>
  <si>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</si>
  <si>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</si>
  <si>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</si>
  <si>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</si>
  <si>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</si>
  <si>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</si>
  <si>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</si>
  <si>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</si>
  <si>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</si>
  <si>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</si>
  <si>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</si>
  <si>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</si>
  <si>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</si>
  <si>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</si>
  <si>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</si>
  <si>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</si>
  <si>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</si>
  <si>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</si>
  <si>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</si>
  <si>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</si>
  <si>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</si>
  <si>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</si>
  <si>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</si>
  <si>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</si>
  <si>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</si>
  <si>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</si>
  <si>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</si>
  <si>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</si>
  <si>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</si>
  <si>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</si>
  <si>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</si>
  <si>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</si>
  <si>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</si>
  <si>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</si>
  <si>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</si>
  <si>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</si>
  <si>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</si>
  <si>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</si>
  <si>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</si>
  <si>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</si>
  <si>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</si>
  <si>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</si>
  <si>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</si>
  <si>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</si>
  <si>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</si>
  <si>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</si>
  <si>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</si>
  <si>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</si>
  <si>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</si>
  <si>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</si>
  <si>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</si>
  <si>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</si>
  <si>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</si>
  <si>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</si>
  <si>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</si>
  <si>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</si>
  <si>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</si>
  <si>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</si>
  <si>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</si>
  <si>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</si>
  <si>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</si>
  <si>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</si>
  <si>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</si>
  <si>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</si>
  <si>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</si>
  <si>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</si>
  <si>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</si>
  <si>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</si>
  <si>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</si>
  <si>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</si>
  <si>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</si>
  <si>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</si>
  <si>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</si>
  <si>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</si>
  <si>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</si>
  <si>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</si>
  <si>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</si>
  <si>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</si>
  <si>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</si>
  <si>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</si>
  <si>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</si>
  <si>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</si>
  <si>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</si>
  <si>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</si>
  <si>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</si>
  <si>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</si>
  <si>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</si>
  <si>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</si>
  <si>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</si>
  <si>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</si>
  <si>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</si>
  <si>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</si>
  <si>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</si>
  <si>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</si>
  <si>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</si>
  <si>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</si>
  <si>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</si>
  <si>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</si>
  <si>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</si>
  <si>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</si>
  <si>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</si>
  <si>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</si>
  <si>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</si>
  <si>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</si>
  <si>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</si>
  <si>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</si>
  <si>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</si>
  <si>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</si>
  <si>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</si>
  <si>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</si>
  <si>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</si>
  <si>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</si>
  <si>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</si>
  <si>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</si>
  <si>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</si>
  <si>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</si>
  <si>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</si>
  <si>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</si>
  <si>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</si>
  <si>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</si>
  <si>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</si>
  <si>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</si>
  <si>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</si>
  <si>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</si>
  <si>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</si>
  <si>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</si>
  <si>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</si>
  <si>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</si>
  <si>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</si>
  <si>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</si>
  <si>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</si>
  <si>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</si>
  <si>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</si>
  <si>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</si>
  <si>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</si>
  <si>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</si>
  <si>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</si>
  <si>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</si>
  <si>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</si>
  <si>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</si>
  <si>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</si>
  <si>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</si>
  <si>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</si>
  <si>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</si>
  <si>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</si>
  <si>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</si>
  <si>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</si>
  <si>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</si>
  <si>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</si>
  <si>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</si>
  <si>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</si>
  <si>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</si>
  <si>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</si>
  <si>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</si>
  <si>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</si>
  <si>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</si>
  <si>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</si>
  <si>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</si>
  <si>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</si>
  <si>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</si>
  <si>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</si>
  <si>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</si>
  <si>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</si>
  <si>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</si>
  <si>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</si>
  <si>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</si>
  <si>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</si>
  <si>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</si>
  <si>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</si>
  <si>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</si>
  <si>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</si>
  <si>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</si>
  <si>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</si>
  <si>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</si>
  <si>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</si>
  <si>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</si>
  <si>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</si>
  <si>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</si>
  <si>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</si>
  <si>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</si>
  <si>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</si>
  <si>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</si>
  <si>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</si>
  <si>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</si>
  <si>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</si>
  <si>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</si>
  <si>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</si>
  <si>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</si>
  <si>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</si>
  <si>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</si>
  <si>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</si>
  <si>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</si>
  <si>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</si>
  <si>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</si>
  <si>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</si>
  <si>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</si>
  <si>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</si>
  <si>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</si>
  <si>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</si>
  <si>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</si>
  <si>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</si>
  <si>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</si>
  <si>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</si>
  <si>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</si>
  <si>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</si>
  <si>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</si>
  <si>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</si>
  <si>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</si>
  <si>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</si>
  <si>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</si>
  <si>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</si>
  <si>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</si>
  <si>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</si>
  <si>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</si>
  <si>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</si>
  <si>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</si>
  <si>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</si>
  <si>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</si>
  <si>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</si>
  <si>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</si>
  <si>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</si>
  <si>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</si>
  <si>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</si>
  <si>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</si>
  <si>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</si>
  <si>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</si>
  <si>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</si>
  <si>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</si>
  <si>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</si>
  <si>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</si>
  <si>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</si>
  <si>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</si>
  <si>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</si>
  <si>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</si>
  <si>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</si>
  <si>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</si>
  <si>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</si>
  <si>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</si>
  <si>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</si>
  <si>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</si>
  <si>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</si>
  <si>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</si>
  <si>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</si>
  <si>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</si>
  <si>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</si>
  <si>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</si>
  <si>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</si>
  <si>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</si>
  <si>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</si>
  <si>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</si>
  <si>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</si>
  <si>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</si>
  <si>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</si>
  <si>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</si>
  <si>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</si>
  <si>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</si>
  <si>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</si>
  <si>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</si>
  <si>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</si>
  <si>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</si>
  <si>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</si>
  <si>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</si>
  <si>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</si>
  <si>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</si>
  <si>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</si>
  <si>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</si>
  <si>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</si>
  <si>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</si>
  <si>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</si>
  <si>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</si>
  <si>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</si>
  <si>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</si>
  <si>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</si>
  <si>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</si>
  <si>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</si>
  <si>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</si>
  <si>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</si>
  <si>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</si>
  <si>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</si>
  <si>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</si>
  <si>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</si>
  <si>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</si>
  <si>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</si>
  <si>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</si>
  <si>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</si>
  <si>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</si>
  <si>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</si>
  <si>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</si>
  <si>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</si>
  <si>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</si>
  <si>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</si>
  <si>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</si>
  <si>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</si>
  <si>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</si>
  <si>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</si>
  <si>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</si>
  <si>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</si>
  <si>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</si>
  <si>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</si>
  <si>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</si>
  <si>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</si>
  <si>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</si>
  <si>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</si>
  <si>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</si>
  <si>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</si>
  <si>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</si>
  <si>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</si>
  <si>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</si>
  <si>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</si>
  <si>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</si>
  <si>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</si>
  <si>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</si>
  <si>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</si>
  <si>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</si>
  <si>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</si>
  <si>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</si>
  <si>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</si>
  <si>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</si>
  <si>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</si>
  <si>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</si>
  <si>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</si>
  <si>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</si>
  <si>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</si>
  <si>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</si>
  <si>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</si>
  <si>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</si>
  <si>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</si>
  <si>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</si>
  <si>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</si>
  <si>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</si>
  <si>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</si>
  <si>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</si>
  <si>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</si>
  <si>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</si>
  <si>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</si>
  <si>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</si>
  <si>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</si>
  <si>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</si>
  <si>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</si>
  <si>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</si>
  <si>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</si>
  <si>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</si>
  <si>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</si>
  <si>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</si>
  <si>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</si>
  <si>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</si>
  <si>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</si>
  <si>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</si>
  <si>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</si>
  <si>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</si>
  <si>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</si>
  <si>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</si>
  <si>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</si>
  <si>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</si>
  <si>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</si>
  <si>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</si>
  <si>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</si>
  <si>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</si>
  <si>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</si>
  <si>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</si>
  <si>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</si>
  <si>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</si>
  <si>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</si>
  <si>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</si>
  <si>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</si>
  <si>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</si>
  <si>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</si>
  <si>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</si>
  <si>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</si>
  <si>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</si>
  <si>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</si>
  <si>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</si>
  <si>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</si>
  <si>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</si>
  <si>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</si>
  <si>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</si>
  <si>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</si>
  <si>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</si>
  <si>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</si>
  <si>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</si>
  <si>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</si>
  <si>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</si>
  <si>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</si>
  <si>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</si>
  <si>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</si>
  <si>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</si>
  <si>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</si>
  <si>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</si>
  <si>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</si>
  <si>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</si>
  <si>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</si>
  <si>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</si>
  <si>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</si>
  <si>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</si>
  <si>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</si>
  <si>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</si>
  <si>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</si>
  <si>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</si>
  <si>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</si>
  <si>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</si>
  <si>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</si>
  <si>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</si>
  <si>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</si>
  <si>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</si>
  <si>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</si>
  <si>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</si>
  <si>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</si>
  <si>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</si>
  <si>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</si>
  <si>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</si>
  <si>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</si>
  <si>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</si>
  <si>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</si>
  <si>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</si>
  <si>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</si>
  <si>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</si>
  <si>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</si>
  <si>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</si>
  <si>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</si>
  <si>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</si>
  <si>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</si>
  <si>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</si>
  <si>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</si>
  <si>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</si>
  <si>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</si>
  <si>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</si>
  <si>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</si>
  <si>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</si>
  <si>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</si>
  <si>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</si>
  <si>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</si>
  <si>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</si>
  <si>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</si>
  <si>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</si>
  <si>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</si>
  <si>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</si>
  <si>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</si>
  <si>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</si>
  <si>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</si>
  <si>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</si>
  <si>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</si>
  <si>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</si>
  <si>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</si>
  <si>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</si>
  <si>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</si>
  <si>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</si>
  <si>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</si>
  <si>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</si>
  <si>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</si>
  <si>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</si>
  <si>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</si>
  <si>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</si>
  <si>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</si>
  <si>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</si>
  <si>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</si>
  <si>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</si>
  <si>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</si>
  <si>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</si>
  <si>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</si>
  <si>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</si>
  <si>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</si>
  <si>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</si>
  <si>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</si>
  <si>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</si>
  <si>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</si>
  <si>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</si>
  <si>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</si>
  <si>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</si>
  <si>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</si>
  <si>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</si>
  <si>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</si>
  <si>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</si>
  <si>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</si>
  <si>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</si>
  <si>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</si>
  <si>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</si>
  <si>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</si>
  <si>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</si>
  <si>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</si>
  <si>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</si>
  <si>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</si>
  <si>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</si>
  <si>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</si>
  <si>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</si>
  <si>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</si>
  <si>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</si>
  <si>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</si>
  <si>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</si>
  <si>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</si>
  <si>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</si>
  <si>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</si>
  <si>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</si>
  <si>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</si>
  <si>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</si>
  <si>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</si>
  <si>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</si>
  <si>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</si>
  <si>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</si>
  <si>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</si>
  <si>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</si>
  <si>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</si>
  <si>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</si>
  <si>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</si>
  <si>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</si>
  <si>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</si>
  <si>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</si>
  <si>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</si>
  <si>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</si>
  <si>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</si>
  <si>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</si>
  <si>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</si>
  <si>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</si>
  <si>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</si>
  <si>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</si>
  <si>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</si>
  <si>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</si>
  <si>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</si>
  <si>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</si>
  <si>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</si>
  <si>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</si>
  <si>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</si>
  <si>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</si>
  <si>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</si>
  <si>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</si>
  <si>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</si>
  <si>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</si>
  <si>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</si>
  <si>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</si>
  <si>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</si>
  <si>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</si>
  <si>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</si>
  <si>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</si>
  <si>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</si>
  <si>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</si>
  <si>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</si>
  <si>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</si>
  <si>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</si>
  <si>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</si>
  <si>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</si>
  <si>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</si>
  <si>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</si>
  <si>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</si>
  <si>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</si>
  <si>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</si>
  <si>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</si>
  <si>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</si>
  <si>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</si>
  <si>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</si>
  <si>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</si>
  <si>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</si>
  <si>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</si>
  <si>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</si>
  <si>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</si>
  <si>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</si>
  <si>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</si>
  <si>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</si>
  <si>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</si>
  <si>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</si>
  <si>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</si>
  <si>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</si>
  <si>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</si>
  <si>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</si>
  <si>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</si>
  <si>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</si>
  <si>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</si>
  <si>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</si>
  <si>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</si>
  <si>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</si>
  <si>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</si>
  <si>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</si>
  <si>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</si>
  <si>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</si>
  <si>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</si>
  <si>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</si>
  <si>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</si>
  <si>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</si>
  <si>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</si>
  <si>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</si>
  <si>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</si>
  <si>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</si>
  <si>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</si>
  <si>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</si>
  <si>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</si>
  <si>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</si>
  <si>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</si>
  <si>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</si>
  <si>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</si>
  <si>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</si>
  <si>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</si>
  <si>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</si>
  <si>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</si>
  <si>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</si>
  <si>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</si>
  <si>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</si>
  <si>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</si>
  <si>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</si>
  <si>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</si>
  <si>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</si>
  <si>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</si>
  <si>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</si>
  <si>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</si>
  <si>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</si>
  <si>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</si>
  <si>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</si>
  <si>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</si>
  <si>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</si>
  <si>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</si>
  <si>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</si>
  <si>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</si>
  <si>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</si>
  <si>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</si>
  <si>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</si>
  <si>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</si>
  <si>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</si>
  <si>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</si>
  <si>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</si>
  <si>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</si>
  <si>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</si>
  <si>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</si>
  <si>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</si>
  <si>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</si>
  <si>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</si>
  <si>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</si>
  <si>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</si>
  <si>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</si>
  <si>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</si>
  <si>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</si>
  <si>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</si>
  <si>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</si>
  <si>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</si>
  <si>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</si>
  <si>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</si>
  <si>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</si>
  <si>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</si>
  <si>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</si>
  <si>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</si>
  <si>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</si>
  <si>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</si>
  <si>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</si>
  <si>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</si>
  <si>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</si>
  <si>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</si>
  <si>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</si>
  <si>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</si>
  <si>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</si>
  <si>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</si>
  <si>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</si>
  <si>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</si>
  <si>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</si>
  <si>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</si>
  <si>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</si>
  <si>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</si>
  <si>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</si>
  <si>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</si>
  <si>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</si>
  <si>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</si>
  <si>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</si>
  <si>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</si>
  <si>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</si>
  <si>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</si>
  <si>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</si>
  <si>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</si>
  <si>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</si>
  <si>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</si>
  <si>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</si>
  <si>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</si>
  <si>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</si>
  <si>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</si>
  <si>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</si>
  <si>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</si>
  <si>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</si>
  <si>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</si>
  <si>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</si>
  <si>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</si>
  <si>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</si>
  <si>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</si>
  <si>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</si>
  <si>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</si>
  <si>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</si>
  <si>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</si>
  <si>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</si>
  <si>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</si>
  <si>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</si>
  <si>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</si>
  <si>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</si>
  <si>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</si>
  <si>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</si>
  <si>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</si>
  <si>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</si>
  <si>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</si>
  <si>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</si>
  <si>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</si>
  <si>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</si>
  <si>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</si>
  <si>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</si>
  <si>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</si>
  <si>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</si>
  <si>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</si>
  <si>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</si>
  <si>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</si>
  <si>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</si>
  <si>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</si>
  <si>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</si>
  <si>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</si>
  <si>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</si>
  <si>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</si>
  <si>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</si>
  <si>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</si>
  <si>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</si>
  <si>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</si>
  <si>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</si>
  <si>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</si>
  <si>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</si>
  <si>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</si>
  <si>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</si>
  <si>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</si>
  <si>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</si>
  <si>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</si>
  <si>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</si>
  <si>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</si>
  <si>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</si>
  <si>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</si>
  <si>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</si>
  <si>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</si>
  <si>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</si>
  <si>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</si>
  <si>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</si>
  <si>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</si>
  <si>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</si>
  <si>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</si>
  <si>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</si>
  <si>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</si>
  <si>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</si>
  <si>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</si>
  <si>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</si>
  <si>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</si>
  <si>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</si>
  <si>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</si>
  <si>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</si>
  <si>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</si>
  <si>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</si>
  <si>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</si>
  <si>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</si>
  <si>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</si>
  <si>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</si>
  <si>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</si>
  <si>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</si>
  <si>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</si>
  <si>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</si>
  <si>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</si>
  <si>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</si>
  <si>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</si>
  <si>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</si>
  <si>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</si>
  <si>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</si>
  <si>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</si>
  <si>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</si>
  <si>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</si>
  <si>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</si>
  <si>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</si>
  <si>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</si>
  <si>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</si>
  <si>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</si>
  <si>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</si>
  <si>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</si>
  <si>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</si>
  <si>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</si>
  <si>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</si>
  <si>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</si>
  <si>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</si>
  <si>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</si>
  <si>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</si>
  <si>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</si>
  <si>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</si>
  <si>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</si>
  <si>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</si>
  <si>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</si>
  <si>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</si>
  <si>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</si>
  <si>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</si>
  <si>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</si>
  <si>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</si>
  <si>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</si>
  <si>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</si>
  <si>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</si>
  <si>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</si>
  <si>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</si>
  <si>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</si>
  <si>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</si>
  <si>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</si>
  <si>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</si>
  <si>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</si>
  <si>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</si>
  <si>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</si>
  <si>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</si>
  <si>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</si>
  <si>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</si>
  <si>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</si>
  <si>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</si>
  <si>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</si>
  <si>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</si>
  <si>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</si>
  <si>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</si>
  <si>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</si>
  <si>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</si>
  <si>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</si>
  <si>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</si>
  <si>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</si>
  <si>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</si>
  <si>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</si>
  <si>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</si>
  <si>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</si>
  <si>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</si>
  <si>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</si>
  <si>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</si>
  <si>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</si>
  <si>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</si>
  <si>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</si>
  <si>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</si>
  <si>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</si>
  <si>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</si>
  <si>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</si>
  <si>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</si>
  <si>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</si>
  <si>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</si>
  <si>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</si>
  <si>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</si>
  <si>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</si>
  <si>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</si>
  <si>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</si>
  <si>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</si>
  <si>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</si>
  <si>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</si>
  <si>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</si>
  <si>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</si>
  <si>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</si>
  <si>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</si>
  <si>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</si>
  <si>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</si>
  <si>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</si>
  <si>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</si>
  <si>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</si>
  <si>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</si>
  <si>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</si>
  <si>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</si>
  <si>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</si>
  <si>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</si>
  <si>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</si>
  <si>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</si>
  <si>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</si>
  <si>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</si>
  <si>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</si>
  <si>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</si>
  <si>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</si>
  <si>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</si>
  <si>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</si>
  <si>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</si>
  <si>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</si>
  <si>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</si>
  <si>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</si>
  <si>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</si>
  <si>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</si>
  <si>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</si>
  <si>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</si>
  <si>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</si>
  <si>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</si>
  <si>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</si>
  <si>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</si>
  <si>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</si>
  <si>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</si>
  <si>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</si>
  <si>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</si>
  <si>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</si>
  <si>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</si>
  <si>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</si>
  <si>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</si>
  <si>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</si>
  <si>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</si>
  <si>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</si>
  <si>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</si>
  <si>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</si>
  <si>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</si>
  <si>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</si>
  <si>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</si>
  <si>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</si>
  <si>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</si>
  <si>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</si>
  <si>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</si>
  <si>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</si>
  <si>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</si>
  <si>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</si>
  <si>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</si>
  <si>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</si>
  <si>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</si>
  <si>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</si>
  <si>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</si>
  <si>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</si>
  <si>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</si>
  <si>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</si>
  <si>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</si>
  <si>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</si>
  <si>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</si>
  <si>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</si>
  <si>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</si>
  <si>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</si>
  <si>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</si>
  <si>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</si>
  <si>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</si>
  <si>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</si>
  <si>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</si>
  <si>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</si>
  <si>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</si>
  <si>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</si>
  <si>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</si>
  <si>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</si>
  <si>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</si>
  <si>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</si>
  <si>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</si>
  <si>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</si>
  <si>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</si>
  <si>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</si>
  <si>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</si>
  <si>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</si>
  <si>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</si>
  <si>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</si>
  <si>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</si>
  <si>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</si>
  <si>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</si>
  <si>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</si>
  <si>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</si>
  <si>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</si>
  <si>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</si>
  <si>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</si>
  <si>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</si>
  <si>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</si>
  <si>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</si>
  <si>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</si>
  <si>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</si>
  <si>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</si>
  <si>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</si>
  <si>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</si>
  <si>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</si>
  <si>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</si>
  <si>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</si>
  <si>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</si>
  <si>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</si>
  <si>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</si>
  <si>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</si>
  <si>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</si>
  <si>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</si>
  <si>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</si>
  <si>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</si>
  <si>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</si>
  <si>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</si>
  <si>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</si>
  <si>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</si>
  <si>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</si>
  <si>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</si>
  <si>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</si>
  <si>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</si>
  <si>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</si>
  <si>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</si>
  <si>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</si>
  <si>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</si>
  <si>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</si>
  <si>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</si>
  <si>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</si>
  <si>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</si>
  <si>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</si>
  <si>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</si>
  <si>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</si>
  <si>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</si>
  <si>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</si>
  <si>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</si>
  <si>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</si>
  <si>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</si>
  <si>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</si>
  <si>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</si>
  <si>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</si>
  <si>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</si>
  <si>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</si>
  <si>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</si>
  <si>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</si>
  <si>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</si>
  <si>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</si>
  <si>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</si>
  <si>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</si>
  <si>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</si>
  <si>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</si>
  <si>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</si>
  <si>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</si>
  <si>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</si>
  <si>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</si>
  <si>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</si>
  <si>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</si>
  <si>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</si>
  <si>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</si>
  <si>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</si>
  <si>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</si>
  <si>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</si>
  <si>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</si>
  <si>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</si>
  <si>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</si>
  <si>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</si>
  <si>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</si>
  <si>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</si>
  <si>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</si>
  <si>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</si>
  <si>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</si>
  <si>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</si>
  <si>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</si>
  <si>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</si>
  <si>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</si>
  <si>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</si>
  <si>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</si>
  <si>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</si>
  <si>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</si>
  <si>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</si>
  <si>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</si>
  <si>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</si>
  <si>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</si>
  <si>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</si>
  <si>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</si>
  <si>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</si>
  <si>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</si>
  <si>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</si>
  <si>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</si>
  <si>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</si>
  <si>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</si>
  <si>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</si>
  <si>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</si>
  <si>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</si>
  <si>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</si>
  <si>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</si>
  <si>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</si>
  <si>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</si>
  <si>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</si>
  <si>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</si>
  <si>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</si>
  <si>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</si>
  <si>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</si>
  <si>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</si>
  <si>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</si>
  <si>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</si>
  <si>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</si>
  <si>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</si>
  <si>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</si>
  <si>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</si>
  <si>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</si>
  <si>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</si>
  <si>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</si>
  <si>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</si>
  <si>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</si>
  <si>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</si>
  <si>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</si>
  <si>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</si>
  <si>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</si>
  <si>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</si>
  <si>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</si>
  <si>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</si>
  <si>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</si>
  <si>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</si>
  <si>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</si>
  <si>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</si>
  <si>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</si>
  <si>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</si>
  <si>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</si>
  <si>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</si>
  <si>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</si>
  <si>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</si>
  <si>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</si>
  <si>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</si>
  <si>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</si>
  <si>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</si>
  <si>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</si>
  <si>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</si>
  <si>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</si>
  <si>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</si>
  <si>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</si>
  <si>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</si>
  <si>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</si>
  <si>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</si>
  <si>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</si>
  <si>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</si>
  <si>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</si>
  <si>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</si>
  <si>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</si>
  <si>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</si>
  <si>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</si>
  <si>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</si>
  <si>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</si>
  <si>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</si>
  <si>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</si>
  <si>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</si>
  <si>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</si>
  <si>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</si>
  <si>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</si>
  <si>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</si>
  <si>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</si>
  <si>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</si>
  <si>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</si>
  <si>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</si>
  <si>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</si>
  <si>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</si>
  <si>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</si>
  <si>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</si>
  <si>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</si>
  <si>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</si>
  <si>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</si>
  <si>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</si>
  <si>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</si>
  <si>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</si>
  <si>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</si>
  <si>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</si>
  <si>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</si>
  <si>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</si>
  <si>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</si>
  <si>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</si>
  <si>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</si>
  <si>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</si>
  <si>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</si>
  <si>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</si>
  <si>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</si>
  <si>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</si>
  <si>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</si>
  <si>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</si>
  <si>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</si>
  <si>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</si>
  <si>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</si>
  <si>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</si>
  <si>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</si>
  <si>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</si>
  <si>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</si>
  <si>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</si>
  <si>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</si>
  <si>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</si>
  <si>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</si>
  <si>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</si>
  <si>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</si>
  <si>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</si>
  <si>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</si>
  <si>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</si>
  <si>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</si>
  <si>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</si>
  <si>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</si>
  <si>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</si>
  <si>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</si>
  <si>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</si>
  <si>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</si>
  <si>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</si>
  <si>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</si>
  <si>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</si>
  <si>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</si>
  <si>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</si>
  <si>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</si>
  <si>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</si>
  <si>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</si>
  <si>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</si>
  <si>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</si>
  <si>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</si>
  <si>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</si>
  <si>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</si>
  <si>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</si>
  <si>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</si>
  <si>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</si>
  <si>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</si>
  <si>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</si>
  <si>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</si>
  <si>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</si>
  <si>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</si>
  <si>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</si>
  <si>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</si>
  <si>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</si>
  <si>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</si>
  <si>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</si>
  <si>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</si>
  <si>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</si>
  <si>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</si>
  <si>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</si>
  <si>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</si>
  <si>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</si>
  <si>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</si>
  <si>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</si>
  <si>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</si>
  <si>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</si>
  <si>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</si>
  <si>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</si>
  <si>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</si>
  <si>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</si>
  <si>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</si>
  <si>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</si>
  <si>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</si>
  <si>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</si>
  <si>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</si>
  <si>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</si>
  <si>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</si>
  <si>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</si>
  <si>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</si>
  <si>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</si>
  <si>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</si>
  <si>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</si>
  <si>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</si>
  <si>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</si>
  <si>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</si>
  <si>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</si>
  <si>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</si>
  <si>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</si>
  <si>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</si>
  <si>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</si>
  <si>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</si>
  <si>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</si>
  <si>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</si>
  <si>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</si>
  <si>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</si>
  <si>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</si>
  <si>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</si>
  <si>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</si>
  <si>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</si>
  <si>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</si>
  <si>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</si>
  <si>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</si>
  <si>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</si>
  <si>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</si>
  <si>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</si>
  <si>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</si>
  <si>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</si>
  <si>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</si>
  <si>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</si>
  <si>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</si>
  <si>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</si>
  <si>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</si>
  <si>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</si>
  <si>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</si>
  <si>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</si>
  <si>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</si>
  <si>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</si>
  <si>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</si>
  <si>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</si>
  <si>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</si>
  <si>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</si>
  <si>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</si>
  <si>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</si>
  <si>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</si>
  <si>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</si>
  <si>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</si>
  <si>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</si>
  <si>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</si>
  <si>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</si>
  <si>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</si>
  <si>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</si>
  <si>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</si>
  <si>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</si>
  <si>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</si>
  <si>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</si>
  <si>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</si>
  <si>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</si>
  <si>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</si>
  <si>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</si>
  <si>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</si>
  <si>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</si>
  <si>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</si>
  <si>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</si>
  <si>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</si>
  <si>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</si>
  <si>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</si>
  <si>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</si>
  <si>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</si>
  <si>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</si>
  <si>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</si>
  <si>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</si>
  <si>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</si>
  <si>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</si>
  <si>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</si>
  <si>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</si>
  <si>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</si>
  <si>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</si>
  <si>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</si>
  <si>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</si>
  <si>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</si>
  <si>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</si>
  <si>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</si>
  <si>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</si>
  <si>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</si>
  <si>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</si>
  <si>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</si>
  <si>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</si>
  <si>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</si>
  <si>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</si>
  <si>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</si>
  <si>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</si>
  <si>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</si>
  <si>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</si>
  <si>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</si>
  <si>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</si>
  <si>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</si>
  <si>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</si>
  <si>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</si>
  <si>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</si>
  <si>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</si>
  <si>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</si>
  <si>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</si>
  <si>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</si>
  <si>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</si>
  <si>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</si>
  <si>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</si>
  <si>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</si>
  <si>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</si>
  <si>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</si>
  <si>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</si>
  <si>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</si>
  <si>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</si>
  <si>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</si>
  <si>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</si>
  <si>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</si>
  <si>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</si>
  <si>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</si>
  <si>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</si>
  <si>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</si>
  <si>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</si>
  <si>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</si>
  <si>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</si>
  <si>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</si>
  <si>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</si>
  <si>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</si>
  <si>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</si>
  <si>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</si>
  <si>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</si>
  <si>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</si>
  <si>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</si>
  <si>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</si>
  <si>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</si>
  <si>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</si>
  <si>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</si>
  <si>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</si>
  <si>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</si>
  <si>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</si>
  <si>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</si>
  <si>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</si>
  <si>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</si>
  <si>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</si>
  <si>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</si>
  <si>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</si>
  <si>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</si>
  <si>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</si>
  <si>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</si>
  <si>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</si>
  <si>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</si>
  <si>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</si>
  <si>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</si>
  <si>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</si>
  <si>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</si>
  <si>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</si>
  <si>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</si>
  <si>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</si>
  <si>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</si>
  <si>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</si>
  <si>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</si>
  <si>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</si>
  <si>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</si>
  <si>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</si>
  <si>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</si>
  <si>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</si>
  <si>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</si>
  <si>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</si>
  <si>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</si>
  <si>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</si>
  <si>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</si>
  <si>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</si>
  <si>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</si>
  <si>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</si>
  <si>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</si>
  <si>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</si>
  <si>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</si>
  <si>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</si>
  <si>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</si>
  <si>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</si>
  <si>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</si>
  <si>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</si>
  <si>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</si>
  <si>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</si>
  <si>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</si>
  <si>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</si>
  <si>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</si>
  <si>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</si>
  <si>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</si>
  <si>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</si>
  <si>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</si>
  <si>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</si>
  <si>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</si>
  <si>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</si>
  <si>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</si>
  <si>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</si>
  <si>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</si>
  <si>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</si>
  <si>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</si>
  <si>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</si>
  <si>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</si>
  <si>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</si>
  <si>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</si>
  <si>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</si>
  <si>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</si>
  <si>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</si>
  <si>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</si>
  <si>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</si>
  <si>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</si>
  <si>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</si>
  <si>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</si>
  <si>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</si>
  <si>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</si>
  <si>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</si>
  <si>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</si>
  <si>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</si>
  <si>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</si>
  <si>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</si>
  <si>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</si>
  <si>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</si>
  <si>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</si>
  <si>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</si>
  <si>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</si>
  <si>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</si>
  <si>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</si>
  <si>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</si>
  <si>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</si>
  <si>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</si>
  <si>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</si>
  <si>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</si>
  <si>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</si>
  <si>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</si>
  <si>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</si>
  <si>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</si>
  <si>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</si>
  <si>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</si>
  <si>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</si>
  <si>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</si>
  <si>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</si>
  <si>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</si>
  <si>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</si>
  <si>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</si>
  <si>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</si>
  <si>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</si>
  <si>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</si>
  <si>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</si>
  <si>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</si>
  <si>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</si>
  <si>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</si>
  <si>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</si>
  <si>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</si>
  <si>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</si>
  <si>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</si>
  <si>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</si>
  <si>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</si>
  <si>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</si>
  <si>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</si>
  <si>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</si>
  <si>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</si>
  <si>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</si>
  <si>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</si>
  <si>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</si>
  <si>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</si>
  <si>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</si>
  <si>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</si>
  <si>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</si>
  <si>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</si>
  <si>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</si>
  <si>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</si>
  <si>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</si>
  <si>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</si>
  <si>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</si>
  <si>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</si>
  <si>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</si>
  <si>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</si>
  <si>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</si>
  <si>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</si>
  <si>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</si>
  <si>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</si>
  <si>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</si>
  <si>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</si>
  <si>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</si>
  <si>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</si>
  <si>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</si>
  <si>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</si>
  <si>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</si>
  <si>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</si>
  <si>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</si>
  <si>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</si>
  <si>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</si>
  <si>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</si>
  <si>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</si>
  <si>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</si>
  <si>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</si>
  <si>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</si>
  <si>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</si>
  <si>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</si>
  <si>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</si>
  <si>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</si>
  <si>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</si>
  <si>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</si>
  <si>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</si>
  <si>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</si>
  <si>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</si>
  <si>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</si>
  <si>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</si>
  <si>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</si>
  <si>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</si>
  <si>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</si>
  <si>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</si>
  <si>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</si>
  <si>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</si>
  <si>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</si>
  <si>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</si>
  <si>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</si>
  <si>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</si>
  <si>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</si>
  <si>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</si>
  <si>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</si>
  <si>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</si>
  <si>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</si>
  <si>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</si>
  <si>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</si>
  <si>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</si>
  <si>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</si>
  <si>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</si>
  <si>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</si>
  <si>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</si>
  <si>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</si>
  <si>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</si>
  <si>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</si>
  <si>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</si>
  <si>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</si>
  <si>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</si>
  <si>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</si>
  <si>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</si>
  <si>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</si>
  <si>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</si>
  <si>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</si>
  <si>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</si>
  <si>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</si>
  <si>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</si>
  <si>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</si>
  <si>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</si>
  <si>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</si>
  <si>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</si>
  <si>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</si>
  <si>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</si>
  <si>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</si>
  <si>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</si>
  <si>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</si>
  <si>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</si>
  <si>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</si>
  <si>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</si>
  <si>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</si>
  <si>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</si>
  <si>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</si>
  <si>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</si>
  <si>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</si>
  <si>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</si>
  <si>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</si>
  <si>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</si>
  <si>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</si>
  <si>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</si>
  <si>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</si>
  <si>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</si>
  <si>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</si>
  <si>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</si>
  <si>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</si>
  <si>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</si>
  <si>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</si>
  <si>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</si>
  <si>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</si>
  <si>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</si>
  <si>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</si>
  <si>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</si>
  <si>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</si>
  <si>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</si>
  <si>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</si>
  <si>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</si>
  <si>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</si>
  <si>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</si>
  <si>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</si>
  <si>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</si>
  <si>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</si>
  <si>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</si>
  <si>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</si>
  <si>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</si>
  <si>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</si>
  <si>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</si>
  <si>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</si>
  <si>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</si>
  <si>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</si>
  <si>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</si>
  <si>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</si>
  <si>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</si>
  <si>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</si>
  <si>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</si>
  <si>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</si>
  <si>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</si>
  <si>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</si>
  <si>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</si>
  <si>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</si>
  <si>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</si>
  <si>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</si>
  <si>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</si>
  <si>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</si>
  <si>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</si>
  <si>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</si>
  <si>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</si>
  <si>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</si>
  <si>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</si>
  <si>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</si>
  <si>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</si>
  <si>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</si>
  <si>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</si>
  <si>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</si>
  <si>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</si>
  <si>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</si>
  <si>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</si>
  <si>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</si>
  <si>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</si>
  <si>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</si>
  <si>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</si>
  <si>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</si>
  <si>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</si>
  <si>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</si>
  <si>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</si>
  <si>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</si>
  <si>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</si>
  <si>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</si>
  <si>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</si>
  <si>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</si>
  <si>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</si>
  <si>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</si>
  <si>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</si>
  <si>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</si>
  <si>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</si>
  <si>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</si>
  <si>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</si>
  <si>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</si>
  <si>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</si>
  <si>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</si>
  <si>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</si>
  <si>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</si>
  <si>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</si>
  <si>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</si>
  <si>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</si>
  <si>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</si>
  <si>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</si>
  <si>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</si>
  <si>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</si>
  <si>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</si>
  <si>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</si>
  <si>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</si>
  <si>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</si>
  <si>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</si>
  <si>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</si>
  <si>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</si>
  <si>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</si>
  <si>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</si>
  <si>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</si>
  <si>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</si>
  <si>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</si>
  <si>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</si>
  <si>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</si>
  <si>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</si>
  <si>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</si>
  <si>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</si>
  <si>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</si>
  <si>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</si>
  <si>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</si>
  <si>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</si>
  <si>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</si>
  <si>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</si>
  <si>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</si>
  <si>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</si>
  <si>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</si>
  <si>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</si>
  <si>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</si>
  <si>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</si>
  <si>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</si>
  <si>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</si>
  <si>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</si>
  <si>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</si>
  <si>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</si>
  <si>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</si>
  <si>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</si>
  <si>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</si>
  <si>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</si>
  <si>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</si>
  <si>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</si>
  <si>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</si>
  <si>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</si>
  <si>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</si>
  <si>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</si>
  <si>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</si>
  <si>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</si>
  <si>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</si>
  <si>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</si>
  <si>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</si>
  <si>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</si>
  <si>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</si>
  <si>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</si>
  <si>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</si>
  <si>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</si>
  <si>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</si>
  <si>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</si>
  <si>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</si>
  <si>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</si>
  <si>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</si>
  <si>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</si>
  <si>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</si>
  <si>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</si>
  <si>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</si>
  <si>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</si>
  <si>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</si>
  <si>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</si>
  <si>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</si>
  <si>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</si>
  <si>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</si>
  <si>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</si>
  <si>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</si>
  <si>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</si>
  <si>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</si>
  <si>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</si>
  <si>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</si>
  <si>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</si>
  <si>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</si>
  <si>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</si>
  <si>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</si>
  <si>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</si>
  <si>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</si>
  <si>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</si>
  <si>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</si>
  <si>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</si>
  <si>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</si>
  <si>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</si>
  <si>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</si>
  <si>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</si>
  <si>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</si>
  <si>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</si>
  <si>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</si>
  <si>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</si>
  <si>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</si>
  <si>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</si>
  <si>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</si>
  <si>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</si>
  <si>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</si>
  <si>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</si>
  <si>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</si>
  <si>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</si>
  <si>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</si>
  <si>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</si>
  <si>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</si>
  <si>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</si>
  <si>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</si>
  <si>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</si>
  <si>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</si>
  <si>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</si>
  <si>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</si>
  <si>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</si>
  <si>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</si>
  <si>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</si>
  <si>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</si>
  <si>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</si>
  <si>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</si>
  <si>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</si>
  <si>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</si>
  <si>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</si>
  <si>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</si>
  <si>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</si>
  <si>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</si>
  <si>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</si>
  <si>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</si>
  <si>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</si>
  <si>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</si>
  <si>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</si>
  <si>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</si>
  <si>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</si>
  <si>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</si>
  <si>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</si>
  <si>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</si>
  <si>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</si>
  <si>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</si>
  <si>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</si>
  <si>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</si>
  <si>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</si>
  <si>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</si>
  <si>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</si>
  <si>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</si>
  <si>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</si>
  <si>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</si>
  <si>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</si>
  <si>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</si>
  <si>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</si>
  <si>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</si>
  <si>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</si>
  <si>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</si>
  <si>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</si>
  <si>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</si>
  <si>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</si>
  <si>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</si>
  <si>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</si>
  <si>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</si>
  <si>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</si>
  <si>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</si>
  <si>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</si>
  <si>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</si>
  <si>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</si>
  <si>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</si>
  <si>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</si>
  <si>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</si>
  <si>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</si>
  <si>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</si>
  <si>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</si>
  <si>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</si>
  <si>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</si>
  <si>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</si>
  <si>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</si>
  <si>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</si>
  <si>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</si>
  <si>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</si>
  <si>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</si>
  <si>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</si>
  <si>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</si>
  <si>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</si>
  <si>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</si>
  <si>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</si>
  <si>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</si>
  <si>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</si>
  <si>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</si>
  <si>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</si>
  <si>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</si>
  <si>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</si>
  <si>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</si>
  <si>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</si>
  <si>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</si>
  <si>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</si>
  <si>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</si>
  <si>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</si>
  <si>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</si>
  <si>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</si>
  <si>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</si>
  <si>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</si>
  <si>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</si>
  <si>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</si>
  <si>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</si>
  <si>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</si>
  <si>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</si>
  <si>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</si>
  <si>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</si>
  <si>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</si>
  <si>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</si>
  <si>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</si>
  <si>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</si>
  <si>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</si>
  <si>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</si>
  <si>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</si>
  <si>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</si>
  <si>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</si>
  <si>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</si>
  <si>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</si>
  <si>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</si>
  <si>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</si>
  <si>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</si>
  <si>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</si>
  <si>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</si>
  <si>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</si>
  <si>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</si>
  <si>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</si>
  <si>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</si>
  <si>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</si>
  <si>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</si>
  <si>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</si>
  <si>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</si>
  <si>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</si>
  <si>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</si>
  <si>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</si>
  <si>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</si>
  <si>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</si>
  <si>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</si>
  <si>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</si>
  <si>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</si>
  <si>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</si>
  <si>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</si>
  <si>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</si>
  <si>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</si>
  <si>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</si>
  <si>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</si>
  <si>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</si>
  <si>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</si>
  <si>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</si>
  <si>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</si>
  <si>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</si>
  <si>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</si>
  <si>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</si>
  <si>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</si>
  <si>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</si>
  <si>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</si>
  <si>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</si>
  <si>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</si>
  <si>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</si>
  <si>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</si>
  <si>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</si>
  <si>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</si>
  <si>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</si>
  <si>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</si>
  <si>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</si>
  <si>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</si>
  <si>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</si>
  <si>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</si>
  <si>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</si>
  <si>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</si>
  <si>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</si>
  <si>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</si>
  <si>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</si>
  <si>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</si>
  <si>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</si>
  <si>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</si>
  <si>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</si>
  <si>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</si>
  <si>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</si>
  <si>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</si>
  <si>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</si>
  <si>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</si>
  <si>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</si>
  <si>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</si>
  <si>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</si>
  <si>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</si>
  <si>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</si>
  <si>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</si>
  <si>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</si>
  <si>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</si>
  <si>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</si>
  <si>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</si>
  <si>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</si>
  <si>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</si>
  <si>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</si>
  <si>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</si>
  <si>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</si>
  <si>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</si>
  <si>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</si>
  <si>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</si>
  <si>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</si>
  <si>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</si>
  <si>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</si>
  <si>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</si>
  <si>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</si>
  <si>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</si>
  <si>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</si>
  <si>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</si>
  <si>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</si>
  <si>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</si>
  <si>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</si>
  <si>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</si>
  <si>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</si>
  <si>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</si>
  <si>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</si>
  <si>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</si>
  <si>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</si>
  <si>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</si>
  <si>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</si>
  <si>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</si>
  <si>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</si>
  <si>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</si>
  <si>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</si>
  <si>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</si>
  <si>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</si>
  <si>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</si>
  <si>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</si>
  <si>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</si>
  <si>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</si>
  <si>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</si>
  <si>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</si>
  <si>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</si>
  <si>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</si>
  <si>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</si>
  <si>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</si>
  <si>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</si>
  <si>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</si>
  <si>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</si>
  <si>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</si>
  <si>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</si>
  <si>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</si>
  <si>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</si>
  <si>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</si>
  <si>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</si>
  <si>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</si>
  <si>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</si>
  <si>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</si>
  <si>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</si>
  <si>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</si>
  <si>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</si>
  <si>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</si>
  <si>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</si>
  <si>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</si>
  <si>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</si>
  <si>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</si>
  <si>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</si>
  <si>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</si>
  <si>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</si>
  <si>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</si>
  <si>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</si>
  <si>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</si>
  <si>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</si>
  <si>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</si>
  <si>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</si>
  <si>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</si>
  <si>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</si>
  <si>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</si>
  <si>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</si>
  <si>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</si>
  <si>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</si>
  <si>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</si>
  <si>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</si>
  <si>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</si>
  <si>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</si>
  <si>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</si>
  <si>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</si>
  <si>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</si>
  <si>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</si>
  <si>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</si>
  <si>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</si>
  <si>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</si>
  <si>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</si>
  <si>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</si>
  <si>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</si>
  <si>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</si>
  <si>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</si>
  <si>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</si>
  <si>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</si>
  <si>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</si>
  <si>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</si>
  <si>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</si>
  <si>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</si>
  <si>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</si>
  <si>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</si>
  <si>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</si>
  <si>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</si>
  <si>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</si>
  <si>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</si>
  <si>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</si>
  <si>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</si>
  <si>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</si>
  <si>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</si>
  <si>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</si>
  <si>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</si>
  <si>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</si>
  <si>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</si>
  <si>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</si>
  <si>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</si>
  <si>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</si>
  <si>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</si>
  <si>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</si>
  <si>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</si>
  <si>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</si>
  <si>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</si>
  <si>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</si>
  <si>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</si>
  <si>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</si>
  <si>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</si>
  <si>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</si>
  <si>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</si>
  <si>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</si>
  <si>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</si>
  <si>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</si>
  <si>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</si>
  <si>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</si>
  <si>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</si>
  <si>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</si>
  <si>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</si>
  <si>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</si>
  <si>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</si>
  <si>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</si>
  <si>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</si>
  <si>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</si>
  <si>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</si>
  <si>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</si>
  <si>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</si>
  <si>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</si>
  <si>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</si>
  <si>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</si>
  <si>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</si>
  <si>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</si>
  <si>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</si>
  <si>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</si>
  <si>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</si>
  <si>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</si>
  <si>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</si>
  <si>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</si>
  <si>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</si>
  <si>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</si>
  <si>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</si>
  <si>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</si>
  <si>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</si>
  <si>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</si>
  <si>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</si>
  <si>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</si>
  <si>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</si>
  <si>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</si>
  <si>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</si>
  <si>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</si>
  <si>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</si>
  <si>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</si>
  <si>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</si>
  <si>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</si>
  <si>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</si>
  <si>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</si>
  <si>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</si>
  <si>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</si>
  <si>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</si>
  <si>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</si>
  <si>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</si>
  <si>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</si>
  <si>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</si>
  <si>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</si>
  <si>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</si>
  <si>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</si>
  <si>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</si>
  <si>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</si>
  <si>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</si>
  <si>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</si>
  <si>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</si>
  <si>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</si>
  <si>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</si>
  <si>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</si>
  <si>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</si>
  <si>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</si>
  <si>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</si>
  <si>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</si>
  <si>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</si>
  <si>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</si>
  <si>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</si>
  <si>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</si>
  <si>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</si>
  <si>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</si>
  <si>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</si>
  <si>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</si>
  <si>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</si>
  <si>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</si>
  <si>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</si>
  <si>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</si>
  <si>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</si>
  <si>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</si>
  <si>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</si>
  <si>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</si>
  <si>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</si>
  <si>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</si>
  <si>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</si>
  <si>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</si>
  <si>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</si>
  <si>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</si>
  <si>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</si>
  <si>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</si>
  <si>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</si>
  <si>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</si>
  <si>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</si>
  <si>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</si>
  <si>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</si>
  <si>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</si>
  <si>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</si>
  <si>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</si>
  <si>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</si>
  <si>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</si>
  <si>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</si>
  <si>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</si>
  <si>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</si>
  <si>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</si>
  <si>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</si>
  <si>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</si>
  <si>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</si>
  <si>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</si>
  <si>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</si>
  <si>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</si>
  <si>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</si>
  <si>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</si>
  <si>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</si>
  <si>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</si>
  <si>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</si>
  <si>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</si>
  <si>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</si>
  <si>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</si>
  <si>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</si>
  <si>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</si>
  <si>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</si>
  <si>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</si>
  <si>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</si>
  <si>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</si>
  <si>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</si>
  <si>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</si>
  <si>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</si>
  <si>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</si>
  <si>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</si>
  <si>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</si>
  <si>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</si>
  <si>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</si>
  <si>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</si>
  <si>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</si>
  <si>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</si>
  <si>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</si>
  <si>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</si>
  <si>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</si>
  <si>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</si>
  <si>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</si>
  <si>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</si>
  <si>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</si>
  <si>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</si>
  <si>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</si>
  <si>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</si>
  <si>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</si>
  <si>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</si>
  <si>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</si>
  <si>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</si>
  <si>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</si>
  <si>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</si>
  <si>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</si>
  <si>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</si>
  <si>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</si>
  <si>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</si>
  <si>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</si>
  <si>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</si>
  <si>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</si>
  <si>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</si>
  <si>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</si>
  <si>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</si>
  <si>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</si>
  <si>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</si>
  <si>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</si>
  <si>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</si>
  <si>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</si>
  <si>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</si>
  <si>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</si>
  <si>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</si>
  <si>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</si>
  <si>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</si>
  <si>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</si>
  <si>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</si>
  <si>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</si>
  <si>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</si>
  <si>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</si>
  <si>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</si>
  <si>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</si>
  <si>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</si>
  <si>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</si>
  <si>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</si>
  <si>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</si>
  <si>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</si>
  <si>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</si>
  <si>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</si>
  <si>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</si>
  <si>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</si>
  <si>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</si>
  <si>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</si>
  <si>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</si>
  <si>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</si>
  <si>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</si>
  <si>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</si>
  <si>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</si>
  <si>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</si>
  <si>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</si>
  <si>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</si>
  <si>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</si>
  <si>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</si>
  <si>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</si>
  <si>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</si>
  <si>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</si>
  <si>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</si>
  <si>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</si>
  <si>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</si>
  <si>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</si>
  <si>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</si>
  <si>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</si>
  <si>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</si>
  <si>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</si>
  <si>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</si>
  <si>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</si>
  <si>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</si>
  <si>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</si>
  <si>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</si>
  <si>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</si>
  <si>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</si>
  <si>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</si>
  <si>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</si>
  <si>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</si>
  <si>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</si>
  <si>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</si>
  <si>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</si>
  <si>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</si>
  <si>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</si>
  <si>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</si>
  <si>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</si>
  <si>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</si>
  <si>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</si>
  <si>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</si>
  <si>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</si>
  <si>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</si>
  <si>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</si>
  <si>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</si>
  <si>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</si>
  <si>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</si>
  <si>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</si>
  <si>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</si>
  <si>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</si>
  <si>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</si>
  <si>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</si>
  <si>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</si>
  <si>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</si>
  <si>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</si>
  <si>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</si>
  <si>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</si>
  <si>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</si>
  <si>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</si>
  <si>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</si>
  <si>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</si>
  <si>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</si>
  <si>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</si>
  <si>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</si>
  <si>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</si>
  <si>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</si>
  <si>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</si>
  <si>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</si>
  <si>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</si>
  <si>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</si>
  <si>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</si>
  <si>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</si>
  <si>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</si>
  <si>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</si>
  <si>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</si>
  <si>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</si>
  <si>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</si>
  <si>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</si>
  <si>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</si>
  <si>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</si>
  <si>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</si>
  <si>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</si>
  <si>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</si>
  <si>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</si>
  <si>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</si>
  <si>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</si>
  <si>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</si>
  <si>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</si>
  <si>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</si>
  <si>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</si>
  <si>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</si>
  <si>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</si>
  <si>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</si>
  <si>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</si>
  <si>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</si>
  <si>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</si>
  <si>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</si>
  <si>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</si>
  <si>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</si>
  <si>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</si>
  <si>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</si>
  <si>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</si>
  <si>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</si>
  <si>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</si>
  <si>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</si>
  <si>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</si>
  <si>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</si>
  <si>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</si>
  <si>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</si>
  <si>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</si>
  <si>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</si>
  <si>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</si>
  <si>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</si>
  <si>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</si>
  <si>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</si>
  <si>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</si>
  <si>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</si>
  <si>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</si>
  <si>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</si>
  <si>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</si>
  <si>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</si>
  <si>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</si>
  <si>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</si>
  <si>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</si>
  <si>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</si>
  <si>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</si>
  <si>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</si>
  <si>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</si>
  <si>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</si>
  <si>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</si>
  <si>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</si>
  <si>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</si>
  <si>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</si>
  <si>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</si>
  <si>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</si>
  <si>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</si>
  <si>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</si>
  <si>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</si>
  <si>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</si>
  <si>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</si>
  <si>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</si>
  <si>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</si>
  <si>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</si>
  <si>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</si>
  <si>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</si>
  <si>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</si>
  <si>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</si>
  <si>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</si>
  <si>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</si>
  <si>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</si>
  <si>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</si>
  <si>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</si>
  <si>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</si>
  <si>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</si>
  <si>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</si>
  <si>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</si>
  <si>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</si>
  <si>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</si>
  <si>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</si>
  <si>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</si>
  <si>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</si>
  <si>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</si>
  <si>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</si>
  <si>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</si>
  <si>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</si>
  <si>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</si>
  <si>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</si>
  <si>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</si>
  <si>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</si>
  <si>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</si>
  <si>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</si>
  <si>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</si>
  <si>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</si>
  <si>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</si>
  <si>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</si>
  <si>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</si>
  <si>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</si>
  <si>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</si>
  <si>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</si>
  <si>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</si>
  <si>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</si>
  <si>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</si>
  <si>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</si>
  <si>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</si>
  <si>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</si>
  <si>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</si>
  <si>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</si>
  <si>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</si>
  <si>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</si>
  <si>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</si>
  <si>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</si>
  <si>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</si>
  <si>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</si>
  <si>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</si>
  <si>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</si>
  <si>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</si>
  <si>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</si>
  <si>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</si>
  <si>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</si>
  <si>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</si>
  <si>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</si>
  <si>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</si>
  <si>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</si>
  <si>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</si>
  <si>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</si>
  <si>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</si>
  <si>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</si>
  <si>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</si>
  <si>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</si>
  <si>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</si>
  <si>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</si>
  <si>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</si>
  <si>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</si>
  <si>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</si>
  <si>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</si>
  <si>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</si>
  <si>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</si>
  <si>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</si>
  <si>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</si>
  <si>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</si>
  <si>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</si>
  <si>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</si>
  <si>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</si>
  <si>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</si>
  <si>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</si>
  <si>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</si>
  <si>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</si>
  <si>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</si>
  <si>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</si>
  <si>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</si>
  <si>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</si>
  <si>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</si>
  <si>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</si>
  <si>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</si>
  <si>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</si>
  <si>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</si>
  <si>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</si>
  <si>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</si>
  <si>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</si>
  <si>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</si>
  <si>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</si>
  <si>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</si>
  <si>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</si>
  <si>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</si>
  <si>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</si>
  <si>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</si>
  <si>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</si>
  <si>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</si>
  <si>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</si>
  <si>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</si>
  <si>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</si>
  <si>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</si>
  <si>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</si>
  <si>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</si>
  <si>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</si>
  <si>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</si>
  <si>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</si>
  <si>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</si>
  <si>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</si>
  <si>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</si>
  <si>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</si>
  <si>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</si>
  <si>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</si>
  <si>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</si>
  <si>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</si>
  <si>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</si>
  <si>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</si>
  <si>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</si>
  <si>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</si>
  <si>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</si>
  <si>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</si>
  <si>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</si>
  <si>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</si>
  <si>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</si>
  <si>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</si>
  <si>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</si>
  <si>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</si>
  <si>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</si>
  <si>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</si>
  <si>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</si>
  <si>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</si>
  <si>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</si>
  <si>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</si>
  <si>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</si>
  <si>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</si>
  <si>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</si>
  <si>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</si>
  <si>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</si>
  <si>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</si>
  <si>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</si>
  <si>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</si>
  <si>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</si>
  <si>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</si>
  <si>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</si>
  <si>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</si>
  <si>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</si>
  <si>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</si>
  <si>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</si>
  <si>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</si>
  <si>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</si>
  <si>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</si>
  <si>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</si>
  <si>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</si>
  <si>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</si>
  <si>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</si>
  <si>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</si>
  <si>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</si>
  <si>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</si>
  <si>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</si>
  <si>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</si>
  <si>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</si>
  <si>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</si>
  <si>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</si>
  <si>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</si>
  <si>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</si>
  <si>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</si>
  <si>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</si>
  <si>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</si>
  <si>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</si>
  <si>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</si>
  <si>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</si>
  <si>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</si>
  <si>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</si>
  <si>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</si>
  <si>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</si>
  <si>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</si>
  <si>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</si>
  <si>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</si>
  <si>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</si>
  <si>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</si>
  <si>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</si>
  <si>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</si>
  <si>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</si>
  <si>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</si>
  <si>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</si>
  <si>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</si>
  <si>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</si>
  <si>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</si>
  <si>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</si>
  <si>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</si>
  <si>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</si>
  <si>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</si>
  <si>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</si>
  <si>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</si>
  <si>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</si>
  <si>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</si>
  <si>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</si>
  <si>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</si>
  <si>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</si>
  <si>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</si>
  <si>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</si>
  <si>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</si>
  <si>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</si>
  <si>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</si>
  <si>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</si>
  <si>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</si>
  <si>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</si>
  <si>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</si>
  <si>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</si>
  <si>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</si>
  <si>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</si>
  <si>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</si>
  <si>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</si>
  <si>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</si>
  <si>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</si>
  <si>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</si>
  <si>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</si>
  <si>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</si>
  <si>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</si>
  <si>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</si>
  <si>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</si>
  <si>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</si>
  <si>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</si>
  <si>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</si>
  <si>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</si>
  <si>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</si>
  <si>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</si>
  <si>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</si>
  <si>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</si>
  <si>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</si>
  <si>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</si>
  <si>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</si>
  <si>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</si>
  <si>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</si>
  <si>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</si>
  <si>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</si>
  <si>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</si>
  <si>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</si>
  <si>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</si>
  <si>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</si>
  <si>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</si>
  <si>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</si>
  <si>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</si>
  <si>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</si>
  <si>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</si>
  <si>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</si>
  <si>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</si>
  <si>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</si>
  <si>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</si>
  <si>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</si>
  <si>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</si>
  <si>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</si>
  <si>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</si>
  <si>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</si>
  <si>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</si>
  <si>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</si>
  <si>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</si>
  <si>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</si>
  <si>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</si>
  <si>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</si>
  <si>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</si>
  <si>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</si>
  <si>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</si>
  <si>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</si>
  <si>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</si>
  <si>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</si>
  <si>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</si>
  <si>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</si>
  <si>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</si>
  <si>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</si>
  <si>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</si>
  <si>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</si>
  <si>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</si>
  <si>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</si>
  <si>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</si>
  <si>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</si>
  <si>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</si>
  <si>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</si>
  <si>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</si>
  <si>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</si>
  <si>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</si>
  <si>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</si>
  <si>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</si>
  <si>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</si>
  <si>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</si>
  <si>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</si>
  <si>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</si>
  <si>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</si>
  <si>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</si>
  <si>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</si>
  <si>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</si>
  <si>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</si>
  <si>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</si>
  <si>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</si>
  <si>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</si>
  <si>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</si>
  <si>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</si>
  <si>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</si>
  <si>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</si>
  <si>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</si>
  <si>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</si>
  <si>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</si>
  <si>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</si>
  <si>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</si>
  <si>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</si>
  <si>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</si>
  <si>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</si>
  <si>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</si>
  <si>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</si>
  <si>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</si>
  <si>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</si>
  <si>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</si>
  <si>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</si>
  <si>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</si>
  <si>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</si>
  <si>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</si>
  <si>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</si>
  <si>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</si>
  <si>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</si>
  <si>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</si>
  <si>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</si>
  <si>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</si>
  <si>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</si>
  <si>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</si>
  <si>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</si>
  <si>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</si>
  <si>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</si>
  <si>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</si>
  <si>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</si>
  <si>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</si>
  <si>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</si>
  <si>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</si>
  <si>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</si>
  <si>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</si>
  <si>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</si>
  <si>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</si>
  <si>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</si>
  <si>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</si>
  <si>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</si>
  <si>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</si>
  <si>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</si>
  <si>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</si>
  <si>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</si>
  <si>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</si>
  <si>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</si>
  <si>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</si>
  <si>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</si>
  <si>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</si>
  <si>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</si>
  <si>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</si>
  <si>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</si>
  <si>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</si>
  <si>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</si>
  <si>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</si>
  <si>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</si>
  <si>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</si>
  <si>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</si>
  <si>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</si>
  <si>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</si>
  <si>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</si>
  <si>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</si>
  <si>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</si>
  <si>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</si>
  <si>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</si>
  <si>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</si>
  <si>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</si>
  <si>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</si>
  <si>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</si>
  <si>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</si>
  <si>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</si>
  <si>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</si>
  <si>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</si>
  <si>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</si>
  <si>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</si>
  <si>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</si>
  <si>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</si>
  <si>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</si>
  <si>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</si>
  <si>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</si>
  <si>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</si>
  <si>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</si>
  <si>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</si>
  <si>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</si>
  <si>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</si>
  <si>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</si>
  <si>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</si>
  <si>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</si>
  <si>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</si>
  <si>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</si>
  <si>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</si>
  <si>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</si>
  <si>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</si>
  <si>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</si>
  <si>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</si>
  <si>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</si>
  <si>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</si>
  <si>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</si>
  <si>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</si>
  <si>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</si>
  <si>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</si>
  <si>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</si>
  <si>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</si>
  <si>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</si>
  <si>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</si>
  <si>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</si>
  <si>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</si>
  <si>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</si>
  <si>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</si>
  <si>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</si>
  <si>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</si>
  <si>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</si>
  <si>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</si>
  <si>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</si>
  <si>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</si>
  <si>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</si>
  <si>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</si>
  <si>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</si>
  <si>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</si>
  <si>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</si>
  <si>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</si>
  <si>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</si>
  <si>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</si>
  <si>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</si>
  <si>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</si>
  <si>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</si>
  <si>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</si>
  <si>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</si>
  <si>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</si>
  <si>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</si>
  <si>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</si>
  <si>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</si>
  <si>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</si>
  <si>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</si>
  <si>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</si>
  <si>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</si>
  <si>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</si>
  <si>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</si>
  <si>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</si>
  <si>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</si>
  <si>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</si>
  <si>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</si>
  <si>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</si>
  <si>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</si>
  <si>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</si>
  <si>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</si>
  <si>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</si>
  <si>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</si>
  <si>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</si>
  <si>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</si>
  <si>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</si>
  <si>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</si>
  <si>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</si>
  <si>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</si>
  <si>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</si>
  <si>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</si>
  <si>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</si>
  <si>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</si>
  <si>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</si>
  <si>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</si>
  <si>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</si>
  <si>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</si>
  <si>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</si>
  <si>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</si>
  <si>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</si>
  <si>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</si>
  <si>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</si>
  <si>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</si>
  <si>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</si>
  <si>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</si>
  <si>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</si>
  <si>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</si>
  <si>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</si>
  <si>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</si>
  <si>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</si>
  <si>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</si>
  <si>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</si>
  <si>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</si>
  <si>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</si>
  <si>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</si>
  <si>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</si>
  <si>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</si>
  <si>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</si>
  <si>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</si>
  <si>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</si>
  <si>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</si>
  <si>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</si>
  <si>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</si>
  <si>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</si>
  <si>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</si>
  <si>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</si>
  <si>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</si>
  <si>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</si>
  <si>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</si>
  <si>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</si>
  <si>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</si>
  <si>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</si>
  <si>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</si>
  <si>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</si>
  <si>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</si>
  <si>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</si>
  <si>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</si>
  <si>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</si>
  <si>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</si>
  <si>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</si>
  <si>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</si>
  <si>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</si>
  <si>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</si>
  <si>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</si>
  <si>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</si>
  <si>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</si>
  <si>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</si>
  <si>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</si>
  <si>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</si>
  <si>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</si>
  <si>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</si>
  <si>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</si>
  <si>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</si>
  <si>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</si>
  <si>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</si>
  <si>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</si>
  <si>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</si>
  <si>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</si>
  <si>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</si>
  <si>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</si>
  <si>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</si>
  <si>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</si>
  <si>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</si>
  <si>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</si>
  <si>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</si>
  <si>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</si>
  <si>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</si>
  <si>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</si>
  <si>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</si>
  <si>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</si>
  <si>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</si>
  <si>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</si>
  <si>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</si>
  <si>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</si>
  <si>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</si>
  <si>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</si>
  <si>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</si>
  <si>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</si>
  <si>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</si>
  <si>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</si>
  <si>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</si>
  <si>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</si>
  <si>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</si>
  <si>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</si>
  <si>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</si>
  <si>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</si>
  <si>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</si>
  <si>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</si>
  <si>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</si>
  <si>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</si>
  <si>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</si>
  <si>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</si>
  <si>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</si>
  <si>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</si>
  <si>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</si>
  <si>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</si>
  <si>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</si>
  <si>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</si>
  <si>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</si>
  <si>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</si>
  <si>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</si>
  <si>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</si>
  <si>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</si>
  <si>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</si>
  <si>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</si>
  <si>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</si>
  <si>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</si>
  <si>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</si>
  <si>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</si>
  <si>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</si>
  <si>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</si>
  <si>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</si>
  <si>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</si>
  <si>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</si>
  <si>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</si>
  <si>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</si>
  <si>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</si>
  <si>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</si>
  <si>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</si>
  <si>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</si>
  <si>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</si>
  <si>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</si>
  <si>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</si>
  <si>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</si>
  <si>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</si>
  <si>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</si>
  <si>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</si>
  <si>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</si>
  <si>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</si>
  <si>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</si>
  <si>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</si>
  <si>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</si>
  <si>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</si>
  <si>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</si>
  <si>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</si>
  <si>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</si>
  <si>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</si>
  <si>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</si>
  <si>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</si>
  <si>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</si>
  <si>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</si>
  <si>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</si>
  <si>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</si>
  <si>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</si>
  <si>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</si>
  <si>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</si>
  <si>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</si>
  <si>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</si>
  <si>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</si>
  <si>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</si>
  <si>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</si>
  <si>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</si>
  <si>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</si>
  <si>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</si>
  <si>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</si>
  <si>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</si>
  <si>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</si>
  <si>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</si>
  <si>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</si>
  <si>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</si>
  <si>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</si>
  <si>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</si>
  <si>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</si>
  <si>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</si>
  <si>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</si>
  <si>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</si>
  <si>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</si>
  <si>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</si>
  <si>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</si>
  <si>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</si>
  <si>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</si>
  <si>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</si>
  <si>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</si>
  <si>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</si>
  <si>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</si>
  <si>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</si>
  <si>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</si>
  <si>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</si>
  <si>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</si>
  <si>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</si>
  <si>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</si>
  <si>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</si>
  <si>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</si>
  <si>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</si>
  <si>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</si>
  <si>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</si>
  <si>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</si>
  <si>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</si>
  <si>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</si>
  <si>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</si>
  <si>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</si>
  <si>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</si>
  <si>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</si>
  <si>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</si>
  <si>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</si>
  <si>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</si>
  <si>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</si>
  <si>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</si>
  <si>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</si>
  <si>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</si>
  <si>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</si>
  <si>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</si>
  <si>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</si>
  <si>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</si>
  <si>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</si>
  <si>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</si>
  <si>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</si>
  <si>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</si>
  <si>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</si>
  <si>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</si>
  <si>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</si>
  <si>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</si>
  <si>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</si>
  <si>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</si>
  <si>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</si>
  <si>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</si>
  <si>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</si>
  <si>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</si>
  <si>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</si>
  <si>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</si>
  <si>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</si>
  <si>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</si>
  <si>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</si>
  <si>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</si>
  <si>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</si>
  <si>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</si>
  <si>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</si>
  <si>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</si>
  <si>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</si>
  <si>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</si>
  <si>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</si>
  <si>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</si>
  <si>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</si>
  <si>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</si>
  <si>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</si>
  <si>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</si>
  <si>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</si>
  <si>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</si>
  <si>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</si>
  <si>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</si>
  <si>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</si>
  <si>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</si>
  <si>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</si>
  <si>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</si>
  <si>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</si>
  <si>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</si>
  <si>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</si>
  <si>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</si>
  <si>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</si>
  <si>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</si>
  <si>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</si>
  <si>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</si>
  <si>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</si>
  <si>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</si>
  <si>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</si>
  <si>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</si>
  <si>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</si>
  <si>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</si>
  <si>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</si>
  <si>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</si>
  <si>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</si>
  <si>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</si>
  <si>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</si>
  <si>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</si>
  <si>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</si>
  <si>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</si>
  <si>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</si>
  <si>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</si>
  <si>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</si>
  <si>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</si>
  <si>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</si>
  <si>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</si>
  <si>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</si>
  <si>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</si>
  <si>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</si>
  <si>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</si>
  <si>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</si>
  <si>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</si>
  <si>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</si>
  <si>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</si>
  <si>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</si>
  <si>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</si>
  <si>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</si>
  <si>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</si>
  <si>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</si>
  <si>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</si>
  <si>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</si>
  <si>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</si>
  <si>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</si>
  <si>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</si>
  <si>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</si>
  <si>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</si>
  <si>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</si>
  <si>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</si>
  <si>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</si>
  <si>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</si>
  <si>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</si>
  <si>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</si>
  <si>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</si>
  <si>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</si>
  <si>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</si>
  <si>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</si>
  <si>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</si>
  <si>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</si>
  <si>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</si>
  <si>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</si>
  <si>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</si>
  <si>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</si>
  <si>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</si>
  <si>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</si>
  <si>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</si>
  <si>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</si>
  <si>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</si>
  <si>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</si>
  <si>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</si>
  <si>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</si>
  <si>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</si>
  <si>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</si>
  <si>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</si>
  <si>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</si>
  <si>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</si>
  <si>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</si>
  <si>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</si>
  <si>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</si>
  <si>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</si>
  <si>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</si>
  <si>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</si>
  <si>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</si>
  <si>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</si>
  <si>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</si>
  <si>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</si>
  <si>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</si>
  <si>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</si>
  <si>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</si>
  <si>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</si>
  <si>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</si>
  <si>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</si>
  <si>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</si>
  <si>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</si>
  <si>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</si>
  <si>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</si>
  <si>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</si>
  <si>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</si>
  <si>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</si>
  <si>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</si>
  <si>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</si>
  <si>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</si>
  <si>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</si>
  <si>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</si>
  <si>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</si>
  <si>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</si>
  <si>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</si>
  <si>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</si>
  <si>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</si>
  <si>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</si>
  <si>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</si>
  <si>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</si>
  <si>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</si>
  <si>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</si>
  <si>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</si>
  <si>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</si>
  <si>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</si>
  <si>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</si>
  <si>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</si>
  <si>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</si>
  <si>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</si>
  <si>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</si>
  <si>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</si>
  <si>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</si>
  <si>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</si>
  <si>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</si>
  <si>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</si>
  <si>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</si>
  <si>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</si>
  <si>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</si>
  <si>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</si>
  <si>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</si>
  <si>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</si>
  <si>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</si>
  <si>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</si>
  <si>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</si>
  <si>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</si>
  <si>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</si>
  <si>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</si>
  <si>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</si>
  <si>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</si>
  <si>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</si>
  <si>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</si>
  <si>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</si>
  <si>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</si>
  <si>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</si>
  <si>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</si>
  <si>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</si>
  <si>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</si>
  <si>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</si>
  <si>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</si>
  <si>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</si>
  <si>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</si>
  <si>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</si>
  <si>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</si>
  <si>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</si>
  <si>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</si>
  <si>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</si>
  <si>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</si>
  <si>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</si>
  <si>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</si>
  <si>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</si>
  <si>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</si>
  <si>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</si>
  <si>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</si>
  <si>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</si>
  <si>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</si>
  <si>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</si>
  <si>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</si>
  <si>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</si>
  <si>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</si>
  <si>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</si>
  <si>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</si>
  <si>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</si>
  <si>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</si>
  <si>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</si>
  <si>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</si>
  <si>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</si>
  <si>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</si>
  <si>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</si>
  <si>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</si>
  <si>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</si>
  <si>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</si>
  <si>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</si>
  <si>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</si>
  <si>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</si>
  <si>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</si>
  <si>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</si>
  <si>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</si>
  <si>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</si>
  <si>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</si>
  <si>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</si>
  <si>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</si>
  <si>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</si>
  <si>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</si>
  <si>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</si>
  <si>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</si>
  <si>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</si>
  <si>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</si>
  <si>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</si>
  <si>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</si>
  <si>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</si>
  <si>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</si>
  <si>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</si>
  <si>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</si>
  <si>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</si>
  <si>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</si>
  <si>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</si>
  <si>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</si>
  <si>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</si>
  <si>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</si>
  <si>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</si>
  <si>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</si>
  <si>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</si>
  <si>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</si>
  <si>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</si>
  <si>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</si>
  <si>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</si>
  <si>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</si>
  <si>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</si>
  <si>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</si>
  <si>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</si>
  <si>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</si>
  <si>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</si>
  <si>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</si>
  <si>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</si>
  <si>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</si>
  <si>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</si>
  <si>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</si>
  <si>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</si>
  <si>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</si>
  <si>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</si>
  <si>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</si>
  <si>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</si>
  <si>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</si>
  <si>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</si>
  <si>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</si>
  <si>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</si>
  <si>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</si>
  <si>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</si>
  <si>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</si>
  <si>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</si>
  <si>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</si>
  <si>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</si>
  <si>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</si>
  <si>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</si>
  <si>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</si>
  <si>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</si>
  <si>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</si>
  <si>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</si>
  <si>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</si>
  <si>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</si>
  <si>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</si>
  <si>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</si>
  <si>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</si>
  <si>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</si>
  <si>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</si>
  <si>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</si>
  <si>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</si>
  <si>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</si>
  <si>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</si>
  <si>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</si>
  <si>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</si>
  <si>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</si>
  <si>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</si>
  <si>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</si>
  <si>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</si>
  <si>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</si>
  <si>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</si>
  <si>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</si>
  <si>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</si>
  <si>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</si>
  <si>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</si>
  <si>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</si>
  <si>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</si>
  <si>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</si>
  <si>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</si>
  <si>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</si>
  <si>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</si>
  <si>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</si>
  <si>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</si>
  <si>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</si>
  <si>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</si>
  <si>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</si>
  <si>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</si>
  <si>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</si>
  <si>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</si>
  <si>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</si>
  <si>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</si>
  <si>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</si>
  <si>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</si>
  <si>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</si>
  <si>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</si>
  <si>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</si>
  <si>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</si>
  <si>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</si>
  <si>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</si>
  <si>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</si>
  <si>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</si>
  <si>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</si>
  <si>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</si>
  <si>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</si>
  <si>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</si>
  <si>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</si>
  <si>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</si>
  <si>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</si>
  <si>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</si>
  <si>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</si>
  <si>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</si>
  <si>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</si>
  <si>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</si>
  <si>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</si>
  <si>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</si>
  <si>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</si>
  <si>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</si>
  <si>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</si>
  <si>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</si>
  <si>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</si>
  <si>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</si>
  <si>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</si>
  <si>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</si>
  <si>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</si>
  <si>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</si>
  <si>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</si>
  <si>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</si>
  <si>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</si>
  <si>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</si>
  <si>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</si>
  <si>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</si>
  <si>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</si>
  <si>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</si>
  <si>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</si>
  <si>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</si>
  <si>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</si>
  <si>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</si>
  <si>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</si>
  <si>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</si>
  <si>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</si>
  <si>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</si>
  <si>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</si>
  <si>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</si>
  <si>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</si>
  <si>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</si>
  <si>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</si>
  <si>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</si>
  <si>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</si>
  <si>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</si>
  <si>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</si>
  <si>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</si>
  <si>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</si>
  <si>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</si>
  <si>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</si>
  <si>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</si>
  <si>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</si>
  <si>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</si>
  <si>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</si>
  <si>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</si>
  <si>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</si>
  <si>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</si>
  <si>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</si>
  <si>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</si>
  <si>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</si>
  <si>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</si>
  <si>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</si>
  <si>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</si>
  <si>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</si>
  <si>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</si>
  <si>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</si>
  <si>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</si>
  <si>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</si>
  <si>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</si>
  <si>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</si>
  <si>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</si>
  <si>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</si>
  <si>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</si>
  <si>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</si>
  <si>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</si>
  <si>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</si>
  <si>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</si>
  <si>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</si>
  <si>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</si>
  <si>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</si>
  <si>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</si>
  <si>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</si>
  <si>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</si>
  <si>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</si>
  <si>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</si>
  <si>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</si>
  <si>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</si>
  <si>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</si>
  <si>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</si>
  <si>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</si>
  <si>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</si>
  <si>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</si>
  <si>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</si>
  <si>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</si>
  <si>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</si>
  <si>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</si>
  <si>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</si>
  <si>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</si>
  <si>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</si>
  <si>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</si>
  <si>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</si>
  <si>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</si>
  <si>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</si>
  <si>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</si>
  <si>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</si>
  <si>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</si>
  <si>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</si>
  <si>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</si>
  <si>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</si>
  <si>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</si>
  <si>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</si>
  <si>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</si>
  <si>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</si>
  <si>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</si>
  <si>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</si>
  <si>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</si>
  <si>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</si>
  <si>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</si>
  <si>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</si>
  <si>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</si>
  <si>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</si>
  <si>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</si>
  <si>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</si>
  <si>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</si>
  <si>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</si>
  <si>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</si>
  <si>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</si>
  <si>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</si>
  <si>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</si>
  <si>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</si>
  <si>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</si>
  <si>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</si>
  <si>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</si>
  <si>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</si>
  <si>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</si>
  <si>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</si>
  <si>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</si>
  <si>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</si>
  <si>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</si>
  <si>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</si>
  <si>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</si>
  <si>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</si>
  <si>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</si>
  <si>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</si>
  <si>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</si>
  <si>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</si>
  <si>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</si>
  <si>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</si>
  <si>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</si>
  <si>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</si>
  <si>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</si>
  <si>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</si>
  <si>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</si>
  <si>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</si>
  <si>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</si>
  <si>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</si>
  <si>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</si>
  <si>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</si>
  <si>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</si>
  <si>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</si>
  <si>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</si>
  <si>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</si>
  <si>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</si>
  <si>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</si>
  <si>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</si>
  <si>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</si>
  <si>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</si>
  <si>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</si>
  <si>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</si>
  <si>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</si>
  <si>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</si>
  <si>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</si>
  <si>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</si>
  <si>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</si>
  <si>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</si>
  <si>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</si>
  <si>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</si>
  <si>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</si>
  <si>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</si>
  <si>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</si>
  <si>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</si>
  <si>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</si>
  <si>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</si>
  <si>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</si>
  <si>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</si>
  <si>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</si>
  <si>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</si>
  <si>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</si>
  <si>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</si>
  <si>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</si>
  <si>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</si>
  <si>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</si>
  <si>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</si>
  <si>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</si>
  <si>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</si>
  <si>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</si>
  <si>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</si>
  <si>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</si>
  <si>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</si>
  <si>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</si>
  <si>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</si>
  <si>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</si>
  <si>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</si>
  <si>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</si>
  <si>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</si>
  <si>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</si>
  <si>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</si>
  <si>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</si>
  <si>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</si>
  <si>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</si>
  <si>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</si>
  <si>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</si>
  <si>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</si>
  <si>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</si>
  <si>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</si>
  <si>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</si>
  <si>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</si>
  <si>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</si>
  <si>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</si>
  <si>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</si>
  <si>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</si>
  <si>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</si>
  <si>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</si>
  <si>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</si>
  <si>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</si>
  <si>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</si>
  <si>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</si>
  <si>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</si>
  <si>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</si>
  <si>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</si>
  <si>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</si>
  <si>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</si>
  <si>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</si>
  <si>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</si>
  <si>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</si>
  <si>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</si>
  <si>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</si>
  <si>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</si>
  <si>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</si>
  <si>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</si>
  <si>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</si>
  <si>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</si>
  <si>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</si>
  <si>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</si>
  <si>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</si>
  <si>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</si>
  <si>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</si>
  <si>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</si>
  <si>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</si>
  <si>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</si>
  <si>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</si>
  <si>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</si>
  <si>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</si>
  <si>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</si>
  <si>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</si>
  <si>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</si>
  <si>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</si>
  <si>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</si>
  <si>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</si>
  <si>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</si>
  <si>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</si>
  <si>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</si>
  <si>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</si>
  <si>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</si>
  <si>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</si>
  <si>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</si>
  <si>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</si>
  <si>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</si>
  <si>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</si>
  <si>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</si>
  <si>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</si>
  <si>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</si>
  <si>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</si>
  <si>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</si>
  <si>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</si>
  <si>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</si>
  <si>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</si>
  <si>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</si>
  <si>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</si>
  <si>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</si>
  <si>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</si>
  <si>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</si>
  <si>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</si>
  <si>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</si>
  <si>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</si>
  <si>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</si>
  <si>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</si>
  <si>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</si>
  <si>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</si>
  <si>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</si>
  <si>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</si>
  <si>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</si>
  <si>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</si>
  <si>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</si>
  <si>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</si>
  <si>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</si>
  <si>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</si>
  <si>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</si>
  <si>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</si>
  <si>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</si>
  <si>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</si>
  <si>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</si>
  <si>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</si>
  <si>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</si>
  <si>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</si>
  <si>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</si>
  <si>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</si>
  <si>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</si>
  <si>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</si>
  <si>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</si>
  <si>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</si>
  <si>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</si>
  <si>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</si>
  <si>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</si>
  <si>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</si>
  <si>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</si>
  <si>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</si>
  <si>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</si>
  <si>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</si>
  <si>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</si>
  <si>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</si>
  <si>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</si>
  <si>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</si>
  <si>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</si>
  <si>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</si>
  <si>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</si>
  <si>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</si>
  <si>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</si>
  <si>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</si>
  <si>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</si>
  <si>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</si>
  <si>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</si>
  <si>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</si>
  <si>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</si>
  <si>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</si>
  <si>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</si>
  <si>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</si>
  <si>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</si>
  <si>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</si>
  <si>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</si>
  <si>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</si>
  <si>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</si>
  <si>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</si>
  <si>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</si>
  <si>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</si>
  <si>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</si>
  <si>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</si>
  <si>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</si>
  <si>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</si>
  <si>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</si>
  <si>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</si>
  <si>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</si>
  <si>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</si>
  <si>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</si>
  <si>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</si>
  <si>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</si>
  <si>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</si>
  <si>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</si>
  <si>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</si>
  <si>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</si>
  <si>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</si>
  <si>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</si>
  <si>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</si>
  <si>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</si>
  <si>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</si>
  <si>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</si>
  <si>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</si>
  <si>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</si>
  <si>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</si>
  <si>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</si>
  <si>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</si>
  <si>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</si>
  <si>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</si>
  <si>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</si>
  <si>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</si>
  <si>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</si>
  <si>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</si>
  <si>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</si>
  <si>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</si>
  <si>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</si>
  <si>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</si>
  <si>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</si>
  <si>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</si>
  <si>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</si>
  <si>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</si>
  <si>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</si>
  <si>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</si>
  <si>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</si>
  <si>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</si>
  <si>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</si>
  <si>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</si>
  <si>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</si>
  <si>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</si>
  <si>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</si>
  <si>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</si>
  <si>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</si>
  <si>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</si>
  <si>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</si>
  <si>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</si>
  <si>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</si>
  <si>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</si>
  <si>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</si>
  <si>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</si>
  <si>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</si>
  <si>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</si>
  <si>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</si>
  <si>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</si>
  <si>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</si>
  <si>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</si>
  <si>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</si>
  <si>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</si>
  <si>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</si>
  <si>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</si>
  <si>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</si>
  <si>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</si>
  <si>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</si>
  <si>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</si>
  <si>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</si>
  <si>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</si>
  <si>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</si>
  <si>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</si>
  <si>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</si>
  <si>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</si>
  <si>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</si>
  <si>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</si>
  <si>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</si>
  <si>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</si>
  <si>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</si>
  <si>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</si>
  <si>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</si>
  <si>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</si>
  <si>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</si>
  <si>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</si>
  <si>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</si>
  <si>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</si>
  <si>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</si>
  <si>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</si>
  <si>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</si>
  <si>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</si>
  <si>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</si>
  <si>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</si>
  <si>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</si>
  <si>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</si>
  <si>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</si>
  <si>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</si>
  <si>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</si>
  <si>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</si>
  <si>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</si>
  <si>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</si>
  <si>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</si>
  <si>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</si>
  <si>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</si>
  <si>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</si>
  <si>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</si>
  <si>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</si>
  <si>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</si>
  <si>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</si>
  <si>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</si>
  <si>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</si>
  <si>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</si>
  <si>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</si>
  <si>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</si>
  <si>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</si>
  <si>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</si>
  <si>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</si>
  <si>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</si>
  <si>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</si>
  <si>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</si>
  <si>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</si>
  <si>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</si>
  <si>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</si>
  <si>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</si>
  <si>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</si>
  <si>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</si>
  <si>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</si>
  <si>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</si>
  <si>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</si>
  <si>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</si>
  <si>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</si>
  <si>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</si>
  <si>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</si>
  <si>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</si>
  <si>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</si>
  <si>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</si>
  <si>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</si>
  <si>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</si>
  <si>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</si>
  <si>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</si>
  <si>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</si>
  <si>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</si>
  <si>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</si>
  <si>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</si>
  <si>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</si>
  <si>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</si>
  <si>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</si>
  <si>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</si>
  <si>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</si>
  <si>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</si>
  <si>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</si>
  <si>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</si>
  <si>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</si>
  <si>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</si>
  <si>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</si>
  <si>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</si>
  <si>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</si>
  <si>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</si>
  <si>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</si>
  <si>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</si>
  <si>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</si>
  <si>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</si>
  <si>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</si>
  <si>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</si>
  <si>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</si>
  <si>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</si>
  <si>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</si>
  <si>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</si>
  <si>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</si>
  <si>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</si>
  <si>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</si>
  <si>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</si>
  <si>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</si>
  <si>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</si>
  <si>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</si>
  <si>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</si>
  <si>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</si>
  <si>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</si>
  <si>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</si>
  <si>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</si>
  <si>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</si>
  <si>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</si>
  <si>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</si>
  <si>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</si>
  <si>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</si>
  <si>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</si>
  <si>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</si>
  <si>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</si>
  <si>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</si>
  <si>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</si>
  <si>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</si>
  <si>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</si>
  <si>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</si>
  <si>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</si>
  <si>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</si>
  <si>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</si>
  <si>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</si>
  <si>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</si>
  <si>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</si>
  <si>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</si>
  <si>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</si>
  <si>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</si>
  <si>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</si>
  <si>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</si>
  <si>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</si>
  <si>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</si>
  <si>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</si>
  <si>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</si>
  <si>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</si>
  <si>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</si>
  <si>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</si>
  <si>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</si>
  <si>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</si>
  <si>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</si>
  <si>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</si>
  <si>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</si>
  <si>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</si>
  <si>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</si>
  <si>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</si>
  <si>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</si>
  <si>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</si>
  <si>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</si>
  <si>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</si>
  <si>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</si>
  <si>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</si>
  <si>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</si>
  <si>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</si>
  <si>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</si>
  <si>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</si>
  <si>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</si>
  <si>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</si>
  <si>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</si>
  <si>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</si>
  <si>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</si>
  <si>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</si>
  <si>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</si>
  <si>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</si>
  <si>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</si>
  <si>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</si>
  <si>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</si>
  <si>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</si>
  <si>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</si>
  <si>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</si>
  <si>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</si>
  <si>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</si>
  <si>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</si>
  <si>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</si>
  <si>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</si>
  <si>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</si>
  <si>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</si>
  <si>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</si>
  <si>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</si>
  <si>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</si>
  <si>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</si>
  <si>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</si>
  <si>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</si>
  <si>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</si>
  <si>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</si>
  <si>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</si>
  <si>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</si>
  <si>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</si>
  <si>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</si>
  <si>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</si>
  <si>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</si>
  <si>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</si>
  <si>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</si>
  <si>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</si>
  <si>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</si>
  <si>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</si>
  <si>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</si>
  <si>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</si>
  <si>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</si>
  <si>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</si>
  <si>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</si>
  <si>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</si>
  <si>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</si>
  <si>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</si>
  <si>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</si>
  <si>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</si>
  <si>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</si>
  <si>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</si>
  <si>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</si>
  <si>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</si>
  <si>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</si>
  <si>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</si>
  <si>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</si>
  <si>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</si>
  <si>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</si>
  <si>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</si>
  <si>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</si>
  <si>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</si>
  <si>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</si>
  <si>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</si>
  <si>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</si>
  <si>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</si>
  <si>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</si>
  <si>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</si>
  <si>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</si>
  <si>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</si>
  <si>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</si>
  <si>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</si>
  <si>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</si>
  <si>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</si>
  <si>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</si>
  <si>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</si>
  <si>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</si>
  <si>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</si>
  <si>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</si>
  <si>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</si>
  <si>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</si>
  <si>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</si>
  <si>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</si>
  <si>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</si>
  <si>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</si>
  <si>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</si>
  <si>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</si>
  <si>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</si>
  <si>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</si>
  <si>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</si>
  <si>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</si>
  <si>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</si>
  <si>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</si>
  <si>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</si>
  <si>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</si>
  <si>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</si>
  <si>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</si>
  <si>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</si>
  <si>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</si>
  <si>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</si>
  <si>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</si>
  <si>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</si>
  <si>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</si>
  <si>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</si>
  <si>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</si>
  <si>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</si>
  <si>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</si>
  <si>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</si>
  <si>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</si>
  <si>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</si>
  <si>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</si>
  <si>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</si>
  <si>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</si>
  <si>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</si>
  <si>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</si>
  <si>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</si>
  <si>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</si>
  <si>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</si>
  <si>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</si>
  <si>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</si>
  <si>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</si>
  <si>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</si>
  <si>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</si>
  <si>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</si>
  <si>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</si>
  <si>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</si>
  <si>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</si>
  <si>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</si>
  <si>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</si>
  <si>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</si>
  <si>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</si>
  <si>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</si>
  <si>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</si>
  <si>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</si>
  <si>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</si>
  <si>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</si>
  <si>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</si>
  <si>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</si>
  <si>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</si>
  <si>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</si>
  <si>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</si>
  <si>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</si>
  <si>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</si>
  <si>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</si>
  <si>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</si>
  <si>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</si>
  <si>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</si>
  <si>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</si>
  <si>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</si>
  <si>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</si>
  <si>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</si>
  <si>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</si>
  <si>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</si>
  <si>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</si>
  <si>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</si>
  <si>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</si>
  <si>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</si>
  <si>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</si>
  <si>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</si>
  <si>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</si>
  <si>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</si>
  <si>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</si>
  <si>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</si>
  <si>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</si>
  <si>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</si>
  <si>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</si>
  <si>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</si>
  <si>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</si>
  <si>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</si>
  <si>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</si>
  <si>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</si>
  <si>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</si>
  <si>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</si>
  <si>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</si>
  <si>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</si>
  <si>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</si>
  <si>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</si>
  <si>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</si>
  <si>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</si>
  <si>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</si>
  <si>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</si>
  <si>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</si>
  <si>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</si>
  <si>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</si>
  <si>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</si>
  <si>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</si>
  <si>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</si>
  <si>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</si>
  <si>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</si>
  <si>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</si>
  <si>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</si>
  <si>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</si>
  <si>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</si>
  <si>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</si>
  <si>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</si>
  <si>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</si>
  <si>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</si>
  <si>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</si>
  <si>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</si>
  <si>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</si>
  <si>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</si>
  <si>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</si>
  <si>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</si>
  <si>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</si>
  <si>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</si>
  <si>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</si>
  <si>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</si>
  <si>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</si>
  <si>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</si>
  <si>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</si>
  <si>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</si>
  <si>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</si>
  <si>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</si>
  <si>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</si>
  <si>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</si>
  <si>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</si>
  <si>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</si>
  <si>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</si>
  <si>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</si>
  <si>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</si>
  <si>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</si>
  <si>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</si>
  <si>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</si>
  <si>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</si>
  <si>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</si>
  <si>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</si>
  <si>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</si>
  <si>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</si>
  <si>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</si>
  <si>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</si>
  <si>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</si>
  <si>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</si>
  <si>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</si>
  <si>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</si>
  <si>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</si>
  <si>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</si>
  <si>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</si>
  <si>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</si>
  <si>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</si>
  <si>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</si>
  <si>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</si>
  <si>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</si>
  <si>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</si>
  <si>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</si>
  <si>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</si>
  <si>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</si>
  <si>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</si>
  <si>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</si>
  <si>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</si>
  <si>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</si>
  <si>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</si>
  <si>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</si>
  <si>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</si>
  <si>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</si>
  <si>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</si>
  <si>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</si>
  <si>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</si>
  <si>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</si>
  <si>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</si>
  <si>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</si>
  <si>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</si>
  <si>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</si>
  <si>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</si>
  <si>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</si>
  <si>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</si>
  <si>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</si>
  <si>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</si>
  <si>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</si>
  <si>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</si>
  <si>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</si>
  <si>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</si>
  <si>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</si>
  <si>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</si>
  <si>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</si>
  <si>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</si>
  <si>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</si>
  <si>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</si>
  <si>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</si>
  <si>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</si>
  <si>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</si>
  <si>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</si>
  <si>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</si>
  <si>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</si>
  <si>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</si>
  <si>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</si>
  <si>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</si>
  <si>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</si>
  <si>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</si>
  <si>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</si>
  <si>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</si>
  <si>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</si>
  <si>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</si>
  <si>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</si>
  <si>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</si>
  <si>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</si>
  <si>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</si>
  <si>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</si>
  <si>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</si>
  <si>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</si>
  <si>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</si>
  <si>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</si>
  <si>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</si>
  <si>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</si>
  <si>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</si>
  <si>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</si>
  <si>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</si>
  <si>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</si>
  <si>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</si>
  <si>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</si>
  <si>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</si>
  <si>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</si>
  <si>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</si>
  <si>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</si>
  <si>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</si>
  <si>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</si>
  <si>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</si>
  <si>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</si>
  <si>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</si>
  <si>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</si>
  <si>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</si>
  <si>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</si>
  <si>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</si>
  <si>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</si>
  <si>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</si>
  <si>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</si>
  <si>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</si>
  <si>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</si>
  <si>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</si>
  <si>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</si>
  <si>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</si>
  <si>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</si>
  <si>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</si>
  <si>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</si>
  <si>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</si>
  <si>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</si>
  <si>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</si>
  <si>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</si>
  <si>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</si>
  <si>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</si>
  <si>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</si>
  <si>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</si>
  <si>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</si>
  <si>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</si>
  <si>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</si>
  <si>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</si>
  <si>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</si>
  <si>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</si>
  <si>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</si>
  <si>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</si>
  <si>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</si>
  <si>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</si>
  <si>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</si>
  <si>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</si>
  <si>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</si>
  <si>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</si>
  <si>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</si>
  <si>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</si>
  <si>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</si>
  <si>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</si>
  <si>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</si>
  <si>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</si>
  <si>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</si>
  <si>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</si>
  <si>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</si>
  <si>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</si>
  <si>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</si>
  <si>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</si>
  <si>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</si>
  <si>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</si>
  <si>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</si>
  <si>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</si>
  <si>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</si>
  <si>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</si>
  <si>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</si>
  <si>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</si>
  <si>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</si>
  <si>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</si>
  <si>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</si>
  <si>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</si>
  <si>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</si>
  <si>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</si>
  <si>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</si>
  <si>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</si>
  <si>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</si>
  <si>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</si>
  <si>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</si>
  <si>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</si>
  <si>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</si>
  <si>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</si>
  <si>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</si>
  <si>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</si>
  <si>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</si>
  <si>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</si>
  <si>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</si>
  <si>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</si>
  <si>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</si>
  <si>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</si>
  <si>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</si>
  <si>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</si>
  <si>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</si>
  <si>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</si>
  <si>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</si>
  <si>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</si>
  <si>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</si>
  <si>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</si>
  <si>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</si>
  <si>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</si>
  <si>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</si>
  <si>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</si>
  <si>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</si>
  <si>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</si>
  <si>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</si>
  <si>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</si>
  <si>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</si>
  <si>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</si>
  <si>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</si>
  <si>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</si>
  <si>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</si>
  <si>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</si>
  <si>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</si>
  <si>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</si>
  <si>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</si>
  <si>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</si>
  <si>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</si>
  <si>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</si>
  <si>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</si>
  <si>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</si>
  <si>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</si>
  <si>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</si>
  <si>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</si>
  <si>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</si>
  <si>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</si>
  <si>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</si>
  <si>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</si>
  <si>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</si>
  <si>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</si>
  <si>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</si>
  <si>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</si>
  <si>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</si>
  <si>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</si>
  <si>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</si>
  <si>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</si>
  <si>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</si>
  <si>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</si>
  <si>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</si>
  <si>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</si>
  <si>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</si>
  <si>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</si>
  <si>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</si>
  <si>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</si>
  <si>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</si>
  <si>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</si>
  <si>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</si>
  <si>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</si>
  <si>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</si>
  <si>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</si>
  <si>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</si>
  <si>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</si>
  <si>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</si>
  <si>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</si>
  <si>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</si>
  <si>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</si>
  <si>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</si>
  <si>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</si>
  <si>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</si>
  <si>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</si>
  <si>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</si>
  <si>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</si>
  <si>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</si>
  <si>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</si>
  <si>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</si>
  <si>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</si>
  <si>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</si>
  <si>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</si>
  <si>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</si>
  <si>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</si>
  <si>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</si>
  <si>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</si>
  <si>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</si>
  <si>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</si>
  <si>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</si>
  <si>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</si>
  <si>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</si>
  <si>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</si>
  <si>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</si>
  <si>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</si>
  <si>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</si>
  <si>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</si>
  <si>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</si>
  <si>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</si>
  <si>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</si>
  <si>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</si>
  <si>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</si>
  <si>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</si>
  <si>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</si>
  <si>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</si>
  <si>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</si>
  <si>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</si>
  <si>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</si>
  <si>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</si>
  <si>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</si>
  <si>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</si>
  <si>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</si>
  <si>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</si>
  <si>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</si>
  <si>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</si>
  <si>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</si>
  <si>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</si>
  <si>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</si>
  <si>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</si>
  <si>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</si>
  <si>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</si>
  <si>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</si>
  <si>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</si>
  <si>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</si>
  <si>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</si>
  <si>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</si>
  <si>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</si>
  <si>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</si>
  <si>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</si>
  <si>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</si>
  <si>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</si>
  <si>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</si>
  <si>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</si>
  <si>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</si>
  <si>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</si>
  <si>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</si>
  <si>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</si>
  <si>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</si>
  <si>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</si>
  <si>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</si>
  <si>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</si>
  <si>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</si>
  <si>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</si>
  <si>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</si>
  <si>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</si>
  <si>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</si>
  <si>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</si>
  <si>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</si>
  <si>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</si>
  <si>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</si>
  <si>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</si>
  <si>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</si>
  <si>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</si>
  <si>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</si>
  <si>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</si>
  <si>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</si>
  <si>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</si>
  <si>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</si>
  <si>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</si>
  <si>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</si>
  <si>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</si>
  <si>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</si>
  <si>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</si>
  <si>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</si>
  <si>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</si>
  <si>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</si>
  <si>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</si>
  <si>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</si>
  <si>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</si>
  <si>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</si>
  <si>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</si>
  <si>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</si>
  <si>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</si>
  <si>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</si>
  <si>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</si>
  <si>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</si>
  <si>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</si>
  <si>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</si>
  <si>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</si>
  <si>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</si>
  <si>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</si>
  <si>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</si>
  <si>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</si>
  <si>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</si>
  <si>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</si>
  <si>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</si>
  <si>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</si>
  <si>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</si>
  <si>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</si>
  <si>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</si>
  <si>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</si>
  <si>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</si>
  <si>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</si>
  <si>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</si>
  <si>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</si>
  <si>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</si>
  <si>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</si>
  <si>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</si>
  <si>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</si>
  <si>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</si>
  <si>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</si>
  <si>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</si>
  <si>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</si>
  <si>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</si>
  <si>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</si>
  <si>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</si>
  <si>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</si>
  <si>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</si>
  <si>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</si>
  <si>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</si>
  <si>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</si>
  <si>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</si>
  <si>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</si>
  <si>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</si>
  <si>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</si>
  <si>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</si>
  <si>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</si>
  <si>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</si>
  <si>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</si>
  <si>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</si>
  <si>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</si>
  <si>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</si>
  <si>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</si>
  <si>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</si>
  <si>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</si>
  <si>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</si>
  <si>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</si>
  <si>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</si>
  <si>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</si>
  <si>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</si>
  <si>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</si>
  <si>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</si>
  <si>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</si>
  <si>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</si>
  <si>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</si>
  <si>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</si>
  <si>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</si>
  <si>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</si>
  <si>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</si>
  <si>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</si>
  <si>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</si>
  <si>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</si>
  <si>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</si>
  <si>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</si>
  <si>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</si>
  <si>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</si>
  <si>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</si>
  <si>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</si>
  <si>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</si>
  <si>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</si>
  <si>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</si>
  <si>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</si>
  <si>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</si>
  <si>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</si>
  <si>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</si>
  <si>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</si>
  <si>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</si>
  <si>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</si>
  <si>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</si>
  <si>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</si>
  <si>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</si>
  <si>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</si>
  <si>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</si>
  <si>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</si>
  <si>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</si>
  <si>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</si>
  <si>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</si>
  <si>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</si>
  <si>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</si>
  <si>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</si>
  <si>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</si>
  <si>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</si>
  <si>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</si>
  <si>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</si>
  <si>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</si>
  <si>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</si>
  <si>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</si>
  <si>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</si>
  <si>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</si>
  <si>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</si>
  <si>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</si>
  <si>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</si>
  <si>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</si>
  <si>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</si>
  <si>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</si>
  <si>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</si>
  <si>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</si>
  <si>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</si>
  <si>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</si>
  <si>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</si>
  <si>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</si>
  <si>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</si>
  <si>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</si>
  <si>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</si>
  <si>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</si>
  <si>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</si>
  <si>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</si>
  <si>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</si>
  <si>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</si>
  <si>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</si>
  <si>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</si>
  <si>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</si>
  <si>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</si>
  <si>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</si>
  <si>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</si>
  <si>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</si>
  <si>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</si>
  <si>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</si>
  <si>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</si>
  <si>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</si>
  <si>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</si>
  <si>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</si>
  <si>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</si>
  <si>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</si>
  <si>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</si>
  <si>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</si>
  <si>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</si>
  <si>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</si>
  <si>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</si>
  <si>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</si>
  <si>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</si>
  <si>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</si>
  <si>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</si>
  <si>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</si>
  <si>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</si>
  <si>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</si>
  <si>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</si>
  <si>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</si>
  <si>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</si>
  <si>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</si>
  <si>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</si>
  <si>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</si>
  <si>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</si>
  <si>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</si>
  <si>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</si>
  <si>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</si>
  <si>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</si>
  <si>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</si>
  <si>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</si>
  <si>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</si>
  <si>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</si>
  <si>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</si>
  <si>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</si>
  <si>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</si>
  <si>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</si>
  <si>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</si>
  <si>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</si>
  <si>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</si>
  <si>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</si>
  <si>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</si>
  <si>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</si>
  <si>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</si>
  <si>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</si>
  <si>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</si>
  <si>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</si>
  <si>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</si>
  <si>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</si>
  <si>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</si>
  <si>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</si>
  <si>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</si>
  <si>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</si>
  <si>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</si>
  <si>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</si>
  <si>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</si>
  <si>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</si>
  <si>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</si>
  <si>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</si>
  <si>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</si>
  <si>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</si>
  <si>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</si>
  <si>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</si>
  <si>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</si>
  <si>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</si>
  <si>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</si>
  <si>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</si>
  <si>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</si>
  <si>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</si>
  <si>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</si>
  <si>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</si>
  <si>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</si>
  <si>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</si>
  <si>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</si>
  <si>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</si>
  <si>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</si>
  <si>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</si>
  <si>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</si>
  <si>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</si>
  <si>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</si>
  <si>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</si>
  <si>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</si>
  <si>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</si>
  <si>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</si>
  <si>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</si>
  <si>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</si>
  <si>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</si>
  <si>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</si>
  <si>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</si>
  <si>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</si>
  <si>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</si>
  <si>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</si>
  <si>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</si>
  <si>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</si>
  <si>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</si>
  <si>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</si>
  <si>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</si>
  <si>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</si>
  <si>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</si>
  <si>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</si>
  <si>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</si>
  <si>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</si>
  <si>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</si>
  <si>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</si>
  <si>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</si>
  <si>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</si>
  <si>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</si>
  <si>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</si>
  <si>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</si>
  <si>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</si>
  <si>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</si>
  <si>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</si>
  <si>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</si>
  <si>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</si>
  <si>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</si>
  <si>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</si>
  <si>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</si>
  <si>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</si>
  <si>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</si>
  <si>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</si>
  <si>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</si>
  <si>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</si>
  <si>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</si>
  <si>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</si>
  <si>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</si>
  <si>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</si>
  <si>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</si>
  <si>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</si>
  <si>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</si>
  <si>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</si>
  <si>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</si>
  <si>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</si>
  <si>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</si>
  <si>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</si>
  <si>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</si>
  <si>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</si>
  <si>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</si>
  <si>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</si>
  <si>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</si>
  <si>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</si>
  <si>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</si>
  <si>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</si>
  <si>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</si>
  <si>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</si>
  <si>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</si>
  <si>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</si>
  <si>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</si>
  <si>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</si>
  <si>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</si>
  <si>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</si>
  <si>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</si>
  <si>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</si>
  <si>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</si>
  <si>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</si>
  <si>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</si>
  <si>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</si>
  <si>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</si>
  <si>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</si>
  <si>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</si>
  <si>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</si>
  <si>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</si>
  <si>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</si>
  <si>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</si>
  <si>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</si>
  <si>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</si>
  <si>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</si>
  <si>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</si>
  <si>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</si>
  <si>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</si>
  <si>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</si>
  <si>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</si>
  <si>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</si>
  <si>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</si>
  <si>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</si>
  <si>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</si>
  <si>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</si>
  <si>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</si>
  <si>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</si>
  <si>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</si>
  <si>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</si>
  <si>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</si>
  <si>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</si>
  <si>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</si>
  <si>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</si>
  <si>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</si>
  <si>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</si>
  <si>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</si>
  <si>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</si>
  <si>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</si>
  <si>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</si>
  <si>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</si>
  <si>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</si>
  <si>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</si>
  <si>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</si>
  <si>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</si>
  <si>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</si>
  <si>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</si>
  <si>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</si>
  <si>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</si>
  <si>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</si>
  <si>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</si>
  <si>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</si>
  <si>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</si>
  <si>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</si>
  <si>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</si>
  <si>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</si>
  <si>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</si>
  <si>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</si>
  <si>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</si>
  <si>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</si>
  <si>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</si>
  <si>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</si>
  <si>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</si>
  <si>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</si>
  <si>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</si>
  <si>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</si>
  <si>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</si>
  <si>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</si>
  <si>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</si>
  <si>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</si>
  <si>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</si>
  <si>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</si>
  <si>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</si>
  <si>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</si>
  <si>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</si>
  <si>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</si>
  <si>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</si>
  <si>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</si>
  <si>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</si>
  <si>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</si>
  <si>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</si>
  <si>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</si>
  <si>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</si>
  <si>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</si>
  <si>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</si>
  <si>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</si>
  <si>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</si>
  <si>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</si>
  <si>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</si>
  <si>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</si>
  <si>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</si>
  <si>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</si>
  <si>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</si>
  <si>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</si>
  <si>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</si>
  <si>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</si>
  <si>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</si>
  <si>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</si>
  <si>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</si>
  <si>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</si>
  <si>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</si>
  <si>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</si>
  <si>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</si>
  <si>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</si>
  <si>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</si>
  <si>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</si>
  <si>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</si>
  <si>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</si>
  <si>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</si>
  <si>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</si>
  <si>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</si>
  <si>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</si>
  <si>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</si>
  <si>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</si>
  <si>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</si>
  <si>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</si>
  <si>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</si>
  <si>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</si>
  <si>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</si>
  <si>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</si>
  <si>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</si>
  <si>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</si>
  <si>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</si>
  <si>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</si>
  <si>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</si>
  <si>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</si>
  <si>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</si>
  <si>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</si>
  <si>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</si>
  <si>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</si>
  <si>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</si>
  <si>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</si>
  <si>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</si>
  <si>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</si>
  <si>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</si>
  <si>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</si>
  <si>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</si>
  <si>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</si>
  <si>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</si>
  <si>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</si>
  <si>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</si>
  <si>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</si>
  <si>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</si>
  <si>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</si>
  <si>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</si>
  <si>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</si>
  <si>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</si>
  <si>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</si>
  <si>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</si>
  <si>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</si>
  <si>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</si>
  <si>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</si>
  <si>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</si>
  <si>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</si>
  <si>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</si>
  <si>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</si>
  <si>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</si>
  <si>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</si>
  <si>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</si>
  <si>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</si>
  <si>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</si>
  <si>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</si>
  <si>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</si>
  <si>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</si>
  <si>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</si>
  <si>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</si>
  <si>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</si>
  <si>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</si>
  <si>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</si>
  <si>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</si>
  <si>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</si>
  <si>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</si>
  <si>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</si>
  <si>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</si>
  <si>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</si>
  <si>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</si>
  <si>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</si>
  <si>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</si>
  <si>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</si>
  <si>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</si>
  <si>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</si>
  <si>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</si>
  <si>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</si>
  <si>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</si>
  <si>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</si>
  <si>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</si>
  <si>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</si>
  <si>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</si>
  <si>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</si>
  <si>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</si>
  <si>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</si>
  <si>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</si>
  <si>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</si>
  <si>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</si>
  <si>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</si>
  <si>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</si>
  <si>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</si>
  <si>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</si>
  <si>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</si>
  <si>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</si>
  <si>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</si>
  <si>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</si>
  <si>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</si>
  <si>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</si>
  <si>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</si>
  <si>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</si>
  <si>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</si>
  <si>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</si>
  <si>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</si>
  <si>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</si>
  <si>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</si>
  <si>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</si>
  <si>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</si>
  <si>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</si>
  <si>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</si>
  <si>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</si>
  <si>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</si>
  <si>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</si>
  <si>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</si>
  <si>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</si>
  <si>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</si>
  <si>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</si>
  <si>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</si>
  <si>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</si>
  <si>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</si>
  <si>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</si>
  <si>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</si>
  <si>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</si>
  <si>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</si>
  <si>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</si>
  <si>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</si>
  <si>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</si>
  <si>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</si>
  <si>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</si>
  <si>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</si>
  <si>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</si>
  <si>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</si>
  <si>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</si>
  <si>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</si>
  <si>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</si>
  <si>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</si>
  <si>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</si>
  <si>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</si>
  <si>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</si>
  <si>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</si>
  <si>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</si>
  <si>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</si>
  <si>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</si>
  <si>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</si>
  <si>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</si>
  <si>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</si>
  <si>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</si>
  <si>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</si>
  <si>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</si>
  <si>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</si>
  <si>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</si>
  <si>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</si>
  <si>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</si>
  <si>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</si>
  <si>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</si>
  <si>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</si>
  <si>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</si>
  <si>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</si>
  <si>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</si>
  <si>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</si>
  <si>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</si>
  <si>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</si>
  <si>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</si>
  <si>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</si>
  <si>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</si>
  <si>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</si>
  <si>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</si>
  <si>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</si>
  <si>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</si>
  <si>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</si>
  <si>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</si>
  <si>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</si>
  <si>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</si>
  <si>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</si>
  <si>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</si>
  <si>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</si>
  <si>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</si>
  <si>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</si>
  <si>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</si>
  <si>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</si>
  <si>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</si>
  <si>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</si>
  <si>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</si>
  <si>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</si>
  <si>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</si>
  <si>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</si>
  <si>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</si>
  <si>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</si>
  <si>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</si>
  <si>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</si>
  <si>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</si>
  <si>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</si>
  <si>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</si>
  <si>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</si>
  <si>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</si>
  <si>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</si>
  <si>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</si>
  <si>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</si>
  <si>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</si>
  <si>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</si>
  <si>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</si>
  <si>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</si>
  <si>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</si>
  <si>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</si>
  <si>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</si>
  <si>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</si>
  <si>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</si>
  <si>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</si>
  <si>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</si>
  <si>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</si>
  <si>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</si>
  <si>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</si>
  <si>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</si>
  <si>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</si>
  <si>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</si>
  <si>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</si>
  <si>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</si>
  <si>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</si>
  <si>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</si>
  <si>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</si>
  <si>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</si>
  <si>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</si>
  <si>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</si>
  <si>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</si>
  <si>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</si>
  <si>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</si>
  <si>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</si>
  <si>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</si>
  <si>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</si>
  <si>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</si>
  <si>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</si>
  <si>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</si>
  <si>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</si>
  <si>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</si>
  <si>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</si>
  <si>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</si>
  <si>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</si>
  <si>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</si>
  <si>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</si>
  <si>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</si>
  <si>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</si>
  <si>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</si>
  <si>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</si>
  <si>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</si>
  <si>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</si>
  <si>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</si>
  <si>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</si>
  <si>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</si>
  <si>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</si>
  <si>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</si>
  <si>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</si>
  <si>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</si>
  <si>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</si>
  <si>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</si>
  <si>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</si>
  <si>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</si>
  <si>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</si>
  <si>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</si>
  <si>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</si>
  <si>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</si>
  <si>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</si>
  <si>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</si>
  <si>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</si>
  <si>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</si>
  <si>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</si>
  <si>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</si>
  <si>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</si>
  <si>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</si>
  <si>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</si>
  <si>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</si>
  <si>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</si>
  <si>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</si>
  <si>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</si>
  <si>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</si>
  <si>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</si>
  <si>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</si>
  <si>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</si>
  <si>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</si>
  <si>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</si>
  <si>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</si>
  <si>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</si>
  <si>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</si>
  <si>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</si>
  <si>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</si>
  <si>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</si>
  <si>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</si>
  <si>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</si>
  <si>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</si>
  <si>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</si>
  <si>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</si>
  <si>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</si>
  <si>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</si>
  <si>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</si>
  <si>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</si>
  <si>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</si>
  <si>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</si>
  <si>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</si>
  <si>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</si>
  <si>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</si>
  <si>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</si>
  <si>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</si>
  <si>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</si>
  <si>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</si>
  <si>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</si>
  <si>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</si>
  <si>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</si>
  <si>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</si>
  <si>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</si>
  <si>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</si>
  <si>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</si>
  <si>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</si>
  <si>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</si>
  <si>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</si>
  <si>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</si>
  <si>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</si>
  <si>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</si>
  <si>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</si>
  <si>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</si>
  <si>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</si>
  <si>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</si>
  <si>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</si>
  <si>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</si>
  <si>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</si>
  <si>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</si>
  <si>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</si>
  <si>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</si>
  <si>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</si>
  <si>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</si>
  <si>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</si>
  <si>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</si>
  <si>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</si>
  <si>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</si>
  <si>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</si>
  <si>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</si>
  <si>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</si>
  <si>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</si>
  <si>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</si>
  <si>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</si>
  <si>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</si>
  <si>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</si>
  <si>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</si>
  <si>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</si>
  <si>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</si>
  <si>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</si>
  <si>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</si>
  <si>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</si>
  <si>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</si>
  <si>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</si>
  <si>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</si>
  <si>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</si>
  <si>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</si>
  <si>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</si>
  <si>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</si>
  <si>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</si>
  <si>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</si>
  <si>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</si>
  <si>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</si>
  <si>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</si>
  <si>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</si>
  <si>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</si>
  <si>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</si>
  <si>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</si>
  <si>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</si>
  <si>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</si>
  <si>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</si>
  <si>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</si>
  <si>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</si>
  <si>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</si>
  <si>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</si>
  <si>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</si>
  <si>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</si>
  <si>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</si>
  <si>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</si>
  <si>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</si>
  <si>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</si>
  <si>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</si>
  <si>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</si>
  <si>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</si>
  <si>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</si>
  <si>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</si>
  <si>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</si>
  <si>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</si>
  <si>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</si>
  <si>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</si>
  <si>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</si>
  <si>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</si>
  <si>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</si>
  <si>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</si>
  <si>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</si>
  <si>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</si>
  <si>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</si>
  <si>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</si>
  <si>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</si>
  <si>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</si>
  <si>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</si>
  <si>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</si>
  <si>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</si>
  <si>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</si>
  <si>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</si>
  <si>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</si>
  <si>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</si>
  <si>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</si>
  <si>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</si>
  <si>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</si>
  <si>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</si>
  <si>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</si>
  <si>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</si>
  <si>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</si>
  <si>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</si>
  <si>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</si>
  <si>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</si>
  <si>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</si>
  <si>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</si>
  <si>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</si>
  <si>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</si>
  <si>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</si>
  <si>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</si>
  <si>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</si>
  <si>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</si>
  <si>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</si>
  <si>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</si>
  <si>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</si>
  <si>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</si>
  <si>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</si>
  <si>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</si>
  <si>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</si>
  <si>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</si>
  <si>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</si>
  <si>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</si>
  <si>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</si>
  <si>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</si>
  <si>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</si>
  <si>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</si>
  <si>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</si>
  <si>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</si>
  <si>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</si>
  <si>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</si>
  <si>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</si>
  <si>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</si>
  <si>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</si>
  <si>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</si>
  <si>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</si>
  <si>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</si>
  <si>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</si>
  <si>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</si>
  <si>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</si>
  <si>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</si>
  <si>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</si>
  <si>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</si>
  <si>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</si>
  <si>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</si>
  <si>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</si>
  <si>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</si>
  <si>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</si>
  <si>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</si>
  <si>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</si>
  <si>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</si>
  <si>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</si>
  <si>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</si>
  <si>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</si>
  <si>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</si>
  <si>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</si>
  <si>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</si>
  <si>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</si>
  <si>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</si>
  <si>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</si>
  <si>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</si>
  <si>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</si>
  <si>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</si>
  <si>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</si>
  <si>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</si>
  <si>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</si>
  <si>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</si>
  <si>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</si>
  <si>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</si>
  <si>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</si>
  <si>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</si>
  <si>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</si>
  <si>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</si>
  <si>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</si>
  <si>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</si>
  <si>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</si>
  <si>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</si>
  <si>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</si>
  <si>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</si>
  <si>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</si>
  <si>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</si>
  <si>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</si>
  <si>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</si>
  <si>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</si>
  <si>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</si>
  <si>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</si>
  <si>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</si>
  <si>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</si>
  <si>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</si>
  <si>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</si>
  <si>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</si>
  <si>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</si>
  <si>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</si>
  <si>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</si>
  <si>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</si>
  <si>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</si>
  <si>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</si>
  <si>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</si>
  <si>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</si>
  <si>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</si>
  <si>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</si>
  <si>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</si>
  <si>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</si>
  <si>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</si>
  <si>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</si>
  <si>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</si>
  <si>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</si>
  <si>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</si>
  <si>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</si>
  <si>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</si>
  <si>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</si>
  <si>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</si>
  <si>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</si>
  <si>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</si>
  <si>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</si>
  <si>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</si>
  <si>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</si>
  <si>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</si>
  <si>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</si>
  <si>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</si>
  <si>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</si>
  <si>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</si>
  <si>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</si>
  <si>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</si>
  <si>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</si>
  <si>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</si>
  <si>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</si>
  <si>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</si>
  <si>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</si>
  <si>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</si>
  <si>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</si>
  <si>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</si>
  <si>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</si>
  <si>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</si>
  <si>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</si>
  <si>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</si>
  <si>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</si>
  <si>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</si>
  <si>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</si>
  <si>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</si>
  <si>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</si>
  <si>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</si>
  <si>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</si>
  <si>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</si>
  <si>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</si>
  <si>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</si>
  <si>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</si>
  <si>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</si>
  <si>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</si>
  <si>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</si>
  <si>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</si>
  <si>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</si>
  <si>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</si>
  <si>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</si>
  <si>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</si>
  <si>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</si>
  <si>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</si>
  <si>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</si>
  <si>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</si>
  <si>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</si>
  <si>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</si>
  <si>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</si>
  <si>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</si>
  <si>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</si>
  <si>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</si>
  <si>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</si>
  <si>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</si>
  <si>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</si>
  <si>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</si>
  <si>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</si>
  <si>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</si>
  <si>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</si>
  <si>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</si>
  <si>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</si>
  <si>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</si>
  <si>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</si>
  <si>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</si>
  <si>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</si>
  <si>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</si>
  <si>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</si>
  <si>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</si>
  <si>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</si>
  <si>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</si>
  <si>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</si>
  <si>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</si>
  <si>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</si>
  <si>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</si>
  <si>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</si>
  <si>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</si>
  <si>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</si>
  <si>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</si>
  <si>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</si>
  <si>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</si>
  <si>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</si>
  <si>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</si>
  <si>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</si>
  <si>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</si>
  <si>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</si>
  <si>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</si>
  <si>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</si>
  <si>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</si>
  <si>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</si>
  <si>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</si>
  <si>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</si>
  <si>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</si>
  <si>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</si>
  <si>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</si>
  <si>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</si>
  <si>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</si>
  <si>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</si>
  <si>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</si>
  <si>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</si>
  <si>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</si>
  <si>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</si>
  <si>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</si>
  <si>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</si>
  <si>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</si>
  <si>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</si>
  <si>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</si>
  <si>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</si>
  <si>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</si>
  <si>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</si>
  <si>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</si>
  <si>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</si>
  <si>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</si>
  <si>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</si>
  <si>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</si>
  <si>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</si>
  <si>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</si>
  <si>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</si>
  <si>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</si>
  <si>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</si>
  <si>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</si>
  <si>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</si>
  <si>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</si>
  <si>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</si>
  <si>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</si>
  <si>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</si>
  <si>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</si>
  <si>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</si>
  <si>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</si>
  <si>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</si>
  <si>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</si>
  <si>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</si>
  <si>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</si>
  <si>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</si>
  <si>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</si>
  <si>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</si>
  <si>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</si>
  <si>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</si>
  <si>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</si>
  <si>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</si>
  <si>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</si>
  <si>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</si>
  <si>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</si>
  <si>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</si>
  <si>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</si>
  <si>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</si>
  <si>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</si>
  <si>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</si>
  <si>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</si>
  <si>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</si>
  <si>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</si>
  <si>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</si>
  <si>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</si>
  <si>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</si>
  <si>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</si>
  <si>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</si>
  <si>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</si>
  <si>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</si>
  <si>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</si>
  <si>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</si>
  <si>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</si>
  <si>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</si>
  <si>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</si>
  <si>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</si>
  <si>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</si>
  <si>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</si>
  <si>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</si>
  <si>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</si>
  <si>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</si>
  <si>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</si>
  <si>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</si>
  <si>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</si>
  <si>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</si>
  <si>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</si>
  <si>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</si>
  <si>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</si>
  <si>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</si>
  <si>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</si>
  <si>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</si>
  <si>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</si>
  <si>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</si>
  <si>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</si>
  <si>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</si>
  <si>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</si>
  <si>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</si>
  <si>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</si>
  <si>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</si>
  <si>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</si>
  <si>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</si>
  <si>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</si>
  <si>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</si>
  <si>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</si>
  <si>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</si>
  <si>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</si>
  <si>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</si>
  <si>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</si>
  <si>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</si>
  <si>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</si>
  <si>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</si>
  <si>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</si>
  <si>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</si>
  <si>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</si>
  <si>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</si>
  <si>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</si>
  <si>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</si>
  <si>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</si>
  <si>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</si>
  <si>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</si>
  <si>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</si>
  <si>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</si>
  <si>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</si>
  <si>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</si>
  <si>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</si>
  <si>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</si>
  <si>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</si>
  <si>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</si>
  <si>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</si>
  <si>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</si>
  <si>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</si>
  <si>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</si>
  <si>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</si>
  <si>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</si>
  <si>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</si>
  <si>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</si>
  <si>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</si>
  <si>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</si>
  <si>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</si>
  <si>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</si>
  <si>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</si>
  <si>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</si>
  <si>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</si>
  <si>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</si>
  <si>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</si>
  <si>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</si>
  <si>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</si>
  <si>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</si>
  <si>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</si>
  <si>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</si>
  <si>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</si>
  <si>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</si>
  <si>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</si>
  <si>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</si>
  <si>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</si>
  <si>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</si>
  <si>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</si>
  <si>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</si>
  <si>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</si>
  <si>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</si>
  <si>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</si>
  <si>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</si>
  <si>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</si>
  <si>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</si>
  <si>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</si>
  <si>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</si>
  <si>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</si>
  <si>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</si>
  <si>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</si>
  <si>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</si>
  <si>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</si>
  <si>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</si>
  <si>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</si>
  <si>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</si>
  <si>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</si>
  <si>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</si>
  <si>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</si>
  <si>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</si>
  <si>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</si>
  <si>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</si>
  <si>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</si>
  <si>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</si>
  <si>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</si>
  <si>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</si>
  <si>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</si>
  <si>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</si>
  <si>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</si>
  <si>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</si>
  <si>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</si>
  <si>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</si>
  <si>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</si>
  <si>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</si>
  <si>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</si>
  <si>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</si>
  <si>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</si>
  <si>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</si>
  <si>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</si>
  <si>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</si>
  <si>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</si>
  <si>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</si>
  <si>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</si>
  <si>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</si>
  <si>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</si>
  <si>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</si>
  <si>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</si>
  <si>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</si>
  <si>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</si>
  <si>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</si>
  <si>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</si>
  <si>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</si>
  <si>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</si>
  <si>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</si>
  <si>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</si>
  <si>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</si>
  <si>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</si>
  <si>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</si>
  <si>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</si>
  <si>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</si>
  <si>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</si>
  <si>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</si>
  <si>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</si>
  <si>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</si>
  <si>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</si>
  <si>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</si>
  <si>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</si>
  <si>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</si>
  <si>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</si>
  <si>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</si>
  <si>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</si>
  <si>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</si>
  <si>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</si>
  <si>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</si>
  <si>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</si>
  <si>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</si>
  <si>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</si>
  <si>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</si>
  <si>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</si>
  <si>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</si>
  <si>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</si>
  <si>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</si>
  <si>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</si>
  <si>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</si>
  <si>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</si>
  <si>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</si>
  <si>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</si>
  <si>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</si>
  <si>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</si>
  <si>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</si>
  <si>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</si>
  <si>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</si>
  <si>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</si>
  <si>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</si>
  <si>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</si>
  <si>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</si>
  <si>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</si>
  <si>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</si>
  <si>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</si>
  <si>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</si>
  <si>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</si>
  <si>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</si>
  <si>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</si>
  <si>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</si>
  <si>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</si>
  <si>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</si>
  <si>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</si>
  <si>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</si>
  <si>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</si>
  <si>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</si>
  <si>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</si>
  <si>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</si>
  <si>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</si>
  <si>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</si>
  <si>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</si>
  <si>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</si>
  <si>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</si>
  <si>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</si>
  <si>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</si>
  <si>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</si>
  <si>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</si>
  <si>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</si>
  <si>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</si>
  <si>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</si>
  <si>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</si>
  <si>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</si>
  <si>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</si>
  <si>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</si>
  <si>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</si>
  <si>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</si>
  <si>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</si>
  <si>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</si>
  <si>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</si>
  <si>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</si>
  <si>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</si>
  <si>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</si>
  <si>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</si>
  <si>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</si>
  <si>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</si>
  <si>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</si>
  <si>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</si>
  <si>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</si>
  <si>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</si>
  <si>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</si>
  <si>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</si>
  <si>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</si>
  <si>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</si>
  <si>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</si>
  <si>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</si>
  <si>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</si>
  <si>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</si>
  <si>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</si>
  <si>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</si>
  <si>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</si>
  <si>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</si>
  <si>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</si>
  <si>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</si>
  <si>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</si>
  <si>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</si>
  <si>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</si>
  <si>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</si>
  <si>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</si>
  <si>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</si>
  <si>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</si>
  <si>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</si>
  <si>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</si>
  <si>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</si>
  <si>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</si>
  <si>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</si>
  <si>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</si>
  <si>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</si>
  <si>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</si>
  <si>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</si>
  <si>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</si>
  <si>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</si>
  <si>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</si>
  <si>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</si>
  <si>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</si>
  <si>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</si>
  <si>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</si>
  <si>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</si>
  <si>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</si>
  <si>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</si>
  <si>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</si>
  <si>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</si>
  <si>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</si>
  <si>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</si>
  <si>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</si>
  <si>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</si>
  <si>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</si>
  <si>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</si>
  <si>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</si>
  <si>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</si>
  <si>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</si>
  <si>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</si>
  <si>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</si>
  <si>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</si>
  <si>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</si>
  <si>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</si>
  <si>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</si>
  <si>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</si>
  <si>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</si>
  <si>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</si>
  <si>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</si>
  <si>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</si>
  <si>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</si>
  <si>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</si>
  <si>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</si>
  <si>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</si>
  <si>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</si>
  <si>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</si>
  <si>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</si>
  <si>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</si>
  <si>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</si>
  <si>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</si>
  <si>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</si>
  <si>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</si>
  <si>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</si>
  <si>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</si>
  <si>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</si>
  <si>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</si>
  <si>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</si>
  <si>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</si>
  <si>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</si>
  <si>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</si>
  <si>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</si>
  <si>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</si>
  <si>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</si>
  <si>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</si>
  <si>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</si>
  <si>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</si>
  <si>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</si>
  <si>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</si>
  <si>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</si>
  <si>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</si>
  <si>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</si>
  <si>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</si>
  <si>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</si>
  <si>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</si>
  <si>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</si>
  <si>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</si>
  <si>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</si>
  <si>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</si>
  <si>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</si>
  <si>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</si>
  <si>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</si>
  <si>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</si>
  <si>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</si>
  <si>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</si>
  <si>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</si>
  <si>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</si>
  <si>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</si>
  <si>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</si>
  <si>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</si>
  <si>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</si>
  <si>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</si>
  <si>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</si>
  <si>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</si>
  <si>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</si>
  <si>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</si>
  <si>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</si>
  <si>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</si>
  <si>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</si>
  <si>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</si>
  <si>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</si>
  <si>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</si>
  <si>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</si>
  <si>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</si>
  <si>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</si>
  <si>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</si>
  <si>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</si>
  <si>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</si>
  <si>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</si>
  <si>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</si>
  <si>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</si>
  <si>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</si>
  <si>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</si>
  <si>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</si>
  <si>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</si>
  <si>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</si>
  <si>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</si>
  <si>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</si>
  <si>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</si>
  <si>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</si>
  <si>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</si>
  <si>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</si>
  <si>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</si>
  <si>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</si>
  <si>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</si>
  <si>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</si>
  <si>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</si>
  <si>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</si>
  <si>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</si>
  <si>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</si>
  <si>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</si>
  <si>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</si>
  <si>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</si>
  <si>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</si>
  <si>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</si>
  <si>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</si>
  <si>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</si>
  <si>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</si>
  <si>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</si>
  <si>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</si>
  <si>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</si>
  <si>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</si>
  <si>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</si>
  <si>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</si>
  <si>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</si>
  <si>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</si>
  <si>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</si>
  <si>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</si>
  <si>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</si>
  <si>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</si>
  <si>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</si>
  <si>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</si>
  <si>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</si>
  <si>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</si>
  <si>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</si>
  <si>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</si>
  <si>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</si>
  <si>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</si>
  <si>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</si>
  <si>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</si>
  <si>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</si>
  <si>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</si>
  <si>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</si>
  <si>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</si>
  <si>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</si>
  <si>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</si>
  <si>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</si>
  <si>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</si>
  <si>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</si>
  <si>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</si>
  <si>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</si>
  <si>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</si>
  <si>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</si>
  <si>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</si>
  <si>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</si>
  <si>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</si>
  <si>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</si>
  <si>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</si>
  <si>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</si>
  <si>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</si>
  <si>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</si>
  <si>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</si>
  <si>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</si>
  <si>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</si>
  <si>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</si>
  <si>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</si>
  <si>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</si>
  <si>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</si>
  <si>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</si>
  <si>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</si>
  <si>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</si>
  <si>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</si>
  <si>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</si>
  <si>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</si>
  <si>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</si>
  <si>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</si>
  <si>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</si>
  <si>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</si>
  <si>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</si>
  <si>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</si>
  <si>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</si>
  <si>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</si>
  <si>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</si>
  <si>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</si>
  <si>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</si>
  <si>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</si>
  <si>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</si>
  <si>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</si>
  <si>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</si>
  <si>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</si>
  <si>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</si>
  <si>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</si>
  <si>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</si>
  <si>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</si>
  <si>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</si>
  <si>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</si>
  <si>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</si>
  <si>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</si>
  <si>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</si>
  <si>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</si>
  <si>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</si>
  <si>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</si>
  <si>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</si>
  <si>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</si>
  <si>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</si>
  <si>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</si>
  <si>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</si>
  <si>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</si>
  <si>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</si>
  <si>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</si>
  <si>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</si>
  <si>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</si>
  <si>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</si>
  <si>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</si>
  <si>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</si>
  <si>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</si>
  <si>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</si>
  <si>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</si>
  <si>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</si>
  <si>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</si>
  <si>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</si>
  <si>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</si>
  <si>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</si>
  <si>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</si>
  <si>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</si>
  <si>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</si>
  <si>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</si>
  <si>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</si>
  <si>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</si>
  <si>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</si>
  <si>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</si>
  <si>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</si>
  <si>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</si>
  <si>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</si>
  <si>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</si>
  <si>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</si>
  <si>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</si>
  <si>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</si>
  <si>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</si>
  <si>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</si>
  <si>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</si>
  <si>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</si>
  <si>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</si>
  <si>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</si>
  <si>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</si>
  <si>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</si>
  <si>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</si>
  <si>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</si>
  <si>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</si>
  <si>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</si>
  <si>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</si>
  <si>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</si>
  <si>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</si>
  <si>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</si>
  <si>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</si>
  <si>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</si>
  <si>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</si>
  <si>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</si>
  <si>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</si>
  <si>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</si>
  <si>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</si>
  <si>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</si>
  <si>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</si>
  <si>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</si>
  <si>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</si>
  <si>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</si>
  <si>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</si>
  <si>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</si>
  <si>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</si>
  <si>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</si>
  <si>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</si>
  <si>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</si>
  <si>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</si>
  <si>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</si>
  <si>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</si>
  <si>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</si>
  <si>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</si>
  <si>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</si>
  <si>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</si>
  <si>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</si>
  <si>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</si>
  <si>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</si>
  <si>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</si>
  <si>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</si>
  <si>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</si>
  <si>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</si>
  <si>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</si>
  <si>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</si>
  <si>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</si>
  <si>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</si>
  <si>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</si>
  <si>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</si>
  <si>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</si>
  <si>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</si>
  <si>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</si>
  <si>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</si>
  <si>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</si>
  <si>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</si>
  <si>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</si>
  <si>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</si>
  <si>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</si>
  <si>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</si>
  <si>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</si>
  <si>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</si>
  <si>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</si>
  <si>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</si>
  <si>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</si>
  <si>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</si>
  <si>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</si>
  <si>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</si>
  <si>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</si>
  <si>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</si>
  <si>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</si>
  <si>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</si>
  <si>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</si>
  <si>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</si>
  <si>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</si>
  <si>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</si>
  <si>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</si>
  <si>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</si>
  <si>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</si>
  <si>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</si>
  <si>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</si>
  <si>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</si>
  <si>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</si>
  <si>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</si>
  <si>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</si>
  <si>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</si>
  <si>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</si>
  <si>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</si>
  <si>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</si>
  <si>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</si>
  <si>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</si>
  <si>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</si>
  <si>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</si>
  <si>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</si>
  <si>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</si>
  <si>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</si>
  <si>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</si>
  <si>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</si>
  <si>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</si>
  <si>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</si>
  <si>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</si>
  <si>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</si>
  <si>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</si>
  <si>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</si>
  <si>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</si>
  <si>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</si>
  <si>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</si>
  <si>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</si>
  <si>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</si>
  <si>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</si>
  <si>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</si>
  <si>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</si>
  <si>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</si>
  <si>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</si>
  <si>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</si>
  <si>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</si>
  <si>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</si>
  <si>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</si>
  <si>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</si>
  <si>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</si>
  <si>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</si>
  <si>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</si>
  <si>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</si>
  <si>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</si>
  <si>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</si>
  <si>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</si>
  <si>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</si>
  <si>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</si>
  <si>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</si>
  <si>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</si>
  <si>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</si>
  <si>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</si>
  <si>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</si>
  <si>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</si>
  <si>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</si>
  <si>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</si>
  <si>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</si>
  <si>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</si>
  <si>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</si>
  <si>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</si>
  <si>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</si>
  <si>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</si>
  <si>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</si>
  <si>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</si>
  <si>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</si>
  <si>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</si>
  <si>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</si>
  <si>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</si>
  <si>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</si>
  <si>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</si>
  <si>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</si>
  <si>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</si>
  <si>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</si>
  <si>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</si>
  <si>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</si>
  <si>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</si>
  <si>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</si>
  <si>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</si>
  <si>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</si>
  <si>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</si>
  <si>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</si>
  <si>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</si>
  <si>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</si>
  <si>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</si>
  <si>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</si>
  <si>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</si>
  <si>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</si>
  <si>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</si>
  <si>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</si>
  <si>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</si>
  <si>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</si>
  <si>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</si>
  <si>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</si>
  <si>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</si>
  <si>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</si>
  <si>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</si>
  <si>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</si>
  <si>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</si>
  <si>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</si>
  <si>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</si>
  <si>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</si>
  <si>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</si>
  <si>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</si>
  <si>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</si>
  <si>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</si>
  <si>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</si>
  <si>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</si>
  <si>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</si>
  <si>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</si>
  <si>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</si>
  <si>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</si>
  <si>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</si>
  <si>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</si>
  <si>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</si>
  <si>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</si>
  <si>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</si>
  <si>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</si>
  <si>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</si>
  <si>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</si>
  <si>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</si>
  <si>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</si>
  <si>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</si>
  <si>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</si>
  <si>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</si>
  <si>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</si>
  <si>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</si>
  <si>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</si>
  <si>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</si>
  <si>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</si>
  <si>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</si>
  <si>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</si>
  <si>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</si>
  <si>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</si>
  <si>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</si>
  <si>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</si>
  <si>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</si>
  <si>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</si>
  <si>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</si>
  <si>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</si>
  <si>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</si>
  <si>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</si>
  <si>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</si>
  <si>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</si>
  <si>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</si>
  <si>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</si>
  <si>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</si>
  <si>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</si>
  <si>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</si>
  <si>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</si>
  <si>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</si>
  <si>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</si>
  <si>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</si>
  <si>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</si>
  <si>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</si>
  <si>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</si>
  <si>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</si>
  <si>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</si>
  <si>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</si>
  <si>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</si>
  <si>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</si>
  <si>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</si>
  <si>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</si>
  <si>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</si>
  <si>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</si>
  <si>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</si>
  <si>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</si>
  <si>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</si>
  <si>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</si>
  <si>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</si>
  <si>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</si>
  <si>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</si>
  <si>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</si>
  <si>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</si>
  <si>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</si>
  <si>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</si>
  <si>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</si>
  <si>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</si>
  <si>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</si>
  <si>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</si>
  <si>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</si>
  <si>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</si>
  <si>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</si>
  <si>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</si>
  <si>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</si>
  <si>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</si>
  <si>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</si>
  <si>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</si>
  <si>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</si>
  <si>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</si>
  <si>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</si>
  <si>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</si>
  <si>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</si>
  <si>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</si>
  <si>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</si>
  <si>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</si>
  <si>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</si>
  <si>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</si>
  <si>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</si>
  <si>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</si>
  <si>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</si>
  <si>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</si>
  <si>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</si>
  <si>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</si>
  <si>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</si>
  <si>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</si>
  <si>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</si>
  <si>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</si>
  <si>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</si>
  <si>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</si>
  <si>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</si>
  <si>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</si>
  <si>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</si>
  <si>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</si>
  <si>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</si>
  <si>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</si>
  <si>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</si>
  <si>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</si>
  <si>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</si>
  <si>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</si>
  <si>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</si>
  <si>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</si>
  <si>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</si>
  <si>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</si>
  <si>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</si>
  <si>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</si>
  <si>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</si>
  <si>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</si>
  <si>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</si>
  <si>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</si>
  <si>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</si>
  <si>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</si>
  <si>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</si>
  <si>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</si>
  <si>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</si>
  <si>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</si>
  <si>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</si>
  <si>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</si>
  <si>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</si>
  <si>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</si>
  <si>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</si>
  <si>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</si>
  <si>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</si>
  <si>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</si>
  <si>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</si>
  <si>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</si>
  <si>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</si>
  <si>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</si>
  <si>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</si>
  <si>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</si>
  <si>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</si>
  <si>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</si>
  <si>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</si>
  <si>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</si>
  <si>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</si>
  <si>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</si>
  <si>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</si>
  <si>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</si>
  <si>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</si>
  <si>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</si>
  <si>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</si>
  <si>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</si>
  <si>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</si>
  <si>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</si>
  <si>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</si>
  <si>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</si>
  <si>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</si>
  <si>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</si>
  <si>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</si>
  <si>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</si>
  <si>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</si>
  <si>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</si>
  <si>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</si>
  <si>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</si>
  <si>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</si>
  <si>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</si>
  <si>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</si>
  <si>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</si>
  <si>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</si>
  <si>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</si>
  <si>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</si>
  <si>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</si>
  <si>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</si>
  <si>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</si>
  <si>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</si>
  <si>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</si>
  <si>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</si>
  <si>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</si>
  <si>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</si>
  <si>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</si>
  <si>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</si>
  <si>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</si>
  <si>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</si>
  <si>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</si>
  <si>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</si>
  <si>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</si>
  <si>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</si>
  <si>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</si>
  <si>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</si>
  <si>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</si>
  <si>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</si>
  <si>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</si>
  <si>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</si>
  <si>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</si>
  <si>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</si>
  <si>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</si>
  <si>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</si>
  <si>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</si>
  <si>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</si>
  <si>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</si>
  <si>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</si>
  <si>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</si>
  <si>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</si>
  <si>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</si>
  <si>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</si>
  <si>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</si>
  <si>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</si>
  <si>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</si>
  <si>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</si>
  <si>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</si>
  <si>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</si>
  <si>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</si>
  <si>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</si>
  <si>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</si>
  <si>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</si>
  <si>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</si>
  <si>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</si>
  <si>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</si>
  <si>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</si>
  <si>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</si>
  <si>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</si>
  <si>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</si>
  <si>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</si>
  <si>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</si>
  <si>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</si>
  <si>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</si>
  <si>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</si>
  <si>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</si>
  <si>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</si>
  <si>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</si>
  <si>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</si>
  <si>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</si>
  <si>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</si>
  <si>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</si>
  <si>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</si>
  <si>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</si>
  <si>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</si>
  <si>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</si>
  <si>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</si>
  <si>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</si>
  <si>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</si>
  <si>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</si>
  <si>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</si>
  <si>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</si>
  <si>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</si>
  <si>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</si>
  <si>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</si>
  <si>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</si>
  <si>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</si>
  <si>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</si>
  <si>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</si>
  <si>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</si>
  <si>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</si>
  <si>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</si>
  <si>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</si>
  <si>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</si>
  <si>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</si>
  <si>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</si>
  <si>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</si>
  <si>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</si>
  <si>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</si>
  <si>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</si>
  <si>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</si>
  <si>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</si>
  <si>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</si>
  <si>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</si>
  <si>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</si>
  <si>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</si>
  <si>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</si>
  <si>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</si>
  <si>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</si>
  <si>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</si>
  <si>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</si>
  <si>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</si>
  <si>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</si>
  <si>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</si>
  <si>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</si>
  <si>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</si>
  <si>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</si>
  <si>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</si>
  <si>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</si>
  <si>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</si>
  <si>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</si>
  <si>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</si>
  <si>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</si>
  <si>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</si>
  <si>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</si>
  <si>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</si>
  <si>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</si>
  <si>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</si>
  <si>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</si>
  <si>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</si>
  <si>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</si>
  <si>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</si>
  <si>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</si>
  <si>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</si>
  <si>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</si>
  <si>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</si>
  <si>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</si>
  <si>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</si>
  <si>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</si>
  <si>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</si>
  <si>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</si>
  <si>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</si>
  <si>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</si>
  <si>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</si>
  <si>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</si>
  <si>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</si>
  <si>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</si>
  <si>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</si>
  <si>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</si>
  <si>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</si>
  <si>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</si>
  <si>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</si>
  <si>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</si>
  <si>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</si>
  <si>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</si>
  <si>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</si>
  <si>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</si>
  <si>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</si>
  <si>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</si>
  <si>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</si>
  <si>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</si>
  <si>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</si>
  <si>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</si>
  <si>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</si>
  <si>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</si>
  <si>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</si>
  <si>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</si>
  <si>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</si>
  <si>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</si>
  <si>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</si>
  <si>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</si>
  <si>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</si>
  <si>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</si>
  <si>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</si>
  <si>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</si>
  <si>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</si>
  <si>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</si>
  <si>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</si>
  <si>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</si>
  <si>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</si>
  <si>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</si>
  <si>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</si>
  <si>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</si>
  <si>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</si>
  <si>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</si>
  <si>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</si>
  <si>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</si>
  <si>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</si>
  <si>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</si>
  <si>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</si>
  <si>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</si>
  <si>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</si>
  <si>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</si>
  <si>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</si>
  <si>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</si>
  <si>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</si>
  <si>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</si>
  <si>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</si>
  <si>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</si>
  <si>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</si>
  <si>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</si>
  <si>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</si>
  <si>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</si>
  <si>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</si>
  <si>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</si>
  <si>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</si>
  <si>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</si>
  <si>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</si>
  <si>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</si>
  <si>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</si>
  <si>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</si>
  <si>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</si>
  <si>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</si>
  <si>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</si>
  <si>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</si>
  <si>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</si>
  <si>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</si>
  <si>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</si>
  <si>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</si>
  <si>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</si>
  <si>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</si>
  <si>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</si>
  <si>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</si>
  <si>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</si>
  <si>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</si>
  <si>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</si>
  <si>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</si>
  <si>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</si>
  <si>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</si>
  <si>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</si>
  <si>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</si>
  <si>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</si>
  <si>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</si>
  <si>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</si>
  <si>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</si>
  <si>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</si>
  <si>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</si>
  <si>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</si>
  <si>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</si>
  <si>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</si>
  <si>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</si>
  <si>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</si>
  <si>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</si>
  <si>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</si>
  <si>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</si>
  <si>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</si>
  <si>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</si>
  <si>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</si>
  <si>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</si>
  <si>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</si>
  <si>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</si>
  <si>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</si>
  <si>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</si>
  <si>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</si>
  <si>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</si>
  <si>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</si>
  <si>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</si>
  <si>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</si>
  <si>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</si>
  <si>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</si>
  <si>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</si>
  <si>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</si>
  <si>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</si>
  <si>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</si>
  <si>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</si>
  <si>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</si>
  <si>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</si>
  <si>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</si>
  <si>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</si>
  <si>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</si>
  <si>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</si>
  <si>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</si>
  <si>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</si>
  <si>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</si>
  <si>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</si>
  <si>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</si>
  <si>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</si>
  <si>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</si>
  <si>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</si>
  <si>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</si>
  <si>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</si>
  <si>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</si>
  <si>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</si>
  <si>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</si>
  <si>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</si>
  <si>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</si>
  <si>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</si>
  <si>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</si>
  <si>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</si>
  <si>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</si>
  <si>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</si>
  <si>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</si>
  <si>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</si>
  <si>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</si>
  <si>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</si>
  <si>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</si>
  <si>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</si>
  <si>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</si>
  <si>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</si>
  <si>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</si>
  <si>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</si>
  <si>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</si>
  <si>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</si>
  <si>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</si>
  <si>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</si>
  <si>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</si>
  <si>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</si>
  <si>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</si>
  <si>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</si>
  <si>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</si>
  <si>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</si>
  <si>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</si>
  <si>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</si>
  <si>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</si>
  <si>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</si>
  <si>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</si>
  <si>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</si>
  <si>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</si>
  <si>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</si>
  <si>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</si>
  <si>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</si>
  <si>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</si>
  <si>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</si>
  <si>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</si>
  <si>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</si>
  <si>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</si>
  <si>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</si>
  <si>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</si>
  <si>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</si>
  <si>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</si>
  <si>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</si>
  <si>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</si>
  <si>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</si>
  <si>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</si>
  <si>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</si>
  <si>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</si>
  <si>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</si>
  <si>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</si>
  <si>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</si>
  <si>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</si>
  <si>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</si>
  <si>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</si>
  <si>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</si>
  <si>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</si>
  <si>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</si>
  <si>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</si>
  <si>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</si>
  <si>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</si>
  <si>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</si>
  <si>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</si>
  <si>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</si>
  <si>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</si>
  <si>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</si>
  <si>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</si>
  <si>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</si>
  <si>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</si>
  <si>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</si>
  <si>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</si>
  <si>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</si>
  <si>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</si>
  <si>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</si>
  <si>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</si>
  <si>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</si>
  <si>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</si>
  <si>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</si>
  <si>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</si>
  <si>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</si>
  <si>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</si>
  <si>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</si>
  <si>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</si>
  <si>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</si>
  <si>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</si>
  <si>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</si>
  <si>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</si>
  <si>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</si>
  <si>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</si>
  <si>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</si>
  <si>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</si>
  <si>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</si>
  <si>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</si>
  <si>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</si>
  <si>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</si>
  <si>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</si>
  <si>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</si>
  <si>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</si>
  <si>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</si>
  <si>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</si>
  <si>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</si>
  <si>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</si>
  <si>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</si>
  <si>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</si>
  <si>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</si>
  <si>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</si>
  <si>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</si>
  <si>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</si>
  <si>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</si>
  <si>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</si>
  <si>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</si>
  <si>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</si>
  <si>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</si>
  <si>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</si>
  <si>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</si>
  <si>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</si>
  <si>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</si>
  <si>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</si>
  <si>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</si>
  <si>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</si>
  <si>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</si>
  <si>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</si>
  <si>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</si>
  <si>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</si>
  <si>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</si>
  <si>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</si>
  <si>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</si>
  <si>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</si>
  <si>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</si>
  <si>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</si>
  <si>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</si>
  <si>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</si>
  <si>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</si>
  <si>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</si>
  <si>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</si>
  <si>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</si>
  <si>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</si>
  <si>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</si>
  <si>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</si>
  <si>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</si>
  <si>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</si>
  <si>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</si>
  <si>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</si>
  <si>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</si>
  <si>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</si>
  <si>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</si>
  <si>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</si>
  <si>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</si>
  <si>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</si>
  <si>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</si>
  <si>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</si>
  <si>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</si>
  <si>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</si>
  <si>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</si>
  <si>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</si>
  <si>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</si>
  <si>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</si>
  <si>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</si>
  <si>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</si>
  <si>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</si>
  <si>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</si>
  <si>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</si>
  <si>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</si>
  <si>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</si>
  <si>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</si>
  <si>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</si>
  <si>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</si>
  <si>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</si>
  <si>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</si>
  <si>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</si>
  <si>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</si>
  <si>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</si>
  <si>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</si>
  <si>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</si>
  <si>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</si>
  <si>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</si>
  <si>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</si>
  <si>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</si>
  <si>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</si>
  <si>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</si>
  <si>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</si>
  <si>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</si>
  <si>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</si>
  <si>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</si>
  <si>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</si>
  <si>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</si>
  <si>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</si>
  <si>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</si>
  <si>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</si>
  <si>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</si>
  <si>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</si>
  <si>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</si>
  <si>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</si>
  <si>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</si>
  <si>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</si>
  <si>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</si>
  <si>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</si>
  <si>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</si>
  <si>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</si>
  <si>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</si>
  <si>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</si>
  <si>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</si>
  <si>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</si>
  <si>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</si>
  <si>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</si>
  <si>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</si>
  <si>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</si>
  <si>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</si>
  <si>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</si>
  <si>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</si>
  <si>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</si>
  <si>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</si>
  <si>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</si>
  <si>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</si>
  <si>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</si>
  <si>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</si>
  <si>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</si>
  <si>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</si>
  <si>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</si>
  <si>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</si>
  <si>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</si>
  <si>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</si>
  <si>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</si>
  <si>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</si>
  <si>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</si>
  <si>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</si>
  <si>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</si>
  <si>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</si>
  <si>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</si>
  <si>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</si>
  <si>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</si>
  <si>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</si>
  <si>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</si>
  <si>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</si>
  <si>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</si>
  <si>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</si>
  <si>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</si>
  <si>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</si>
  <si>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</si>
  <si>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</si>
  <si>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</si>
  <si>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</si>
  <si>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</si>
  <si>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</si>
  <si>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</si>
  <si>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</si>
  <si>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</si>
  <si>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</si>
  <si>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</si>
  <si>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</si>
  <si>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</si>
  <si>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</si>
  <si>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</si>
  <si>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</si>
  <si>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</si>
  <si>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</si>
  <si>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</si>
  <si>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</si>
  <si>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</si>
  <si>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</si>
  <si>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</si>
  <si>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</si>
  <si>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</si>
  <si>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</si>
  <si>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</si>
  <si>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</si>
  <si>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</si>
  <si>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</si>
  <si>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</si>
  <si>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</si>
  <si>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</si>
  <si>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</si>
  <si>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</si>
  <si>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</si>
  <si>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</si>
  <si>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</si>
  <si>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</si>
  <si>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</si>
  <si>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</si>
  <si>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</si>
  <si>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</si>
  <si>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</si>
  <si>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</si>
  <si>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</si>
  <si>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</si>
  <si>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</si>
  <si>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</si>
  <si>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</si>
  <si>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</si>
  <si>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</si>
  <si>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</si>
  <si>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</si>
  <si>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</si>
  <si>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</si>
  <si>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</si>
  <si>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</si>
  <si>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</si>
  <si>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</si>
  <si>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</si>
  <si>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</si>
  <si>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</si>
  <si>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</si>
  <si>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</si>
  <si>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</si>
  <si>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</si>
  <si>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</si>
  <si>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</si>
  <si>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</si>
  <si>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</si>
  <si>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</si>
  <si>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</si>
  <si>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</si>
  <si>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</si>
  <si>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</si>
  <si>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</si>
  <si>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</si>
  <si>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</si>
  <si>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</si>
  <si>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</si>
  <si>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</si>
  <si>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</si>
  <si>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</si>
  <si>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</si>
  <si>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</si>
  <si>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</si>
  <si>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</si>
  <si>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</si>
  <si>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</si>
  <si>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</si>
  <si>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</si>
  <si>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</si>
  <si>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</si>
  <si>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</si>
  <si>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</si>
  <si>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</si>
  <si>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</si>
  <si>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</si>
  <si>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</si>
  <si>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</si>
  <si>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</si>
  <si>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</si>
  <si>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</si>
  <si>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</si>
  <si>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</si>
  <si>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</si>
  <si>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</si>
  <si>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</si>
  <si>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</si>
  <si>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</si>
  <si>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</si>
  <si>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</si>
  <si>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</si>
  <si>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</si>
  <si>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</si>
  <si>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</si>
  <si>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</si>
  <si>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</si>
  <si>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</si>
  <si>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</si>
  <si>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</si>
  <si>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</si>
  <si>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</si>
  <si>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</si>
  <si>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</si>
  <si>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</si>
  <si>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</si>
  <si>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</si>
  <si>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</si>
  <si>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</si>
  <si>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</si>
  <si>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</si>
  <si>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</si>
  <si>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</si>
  <si>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</si>
  <si>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</si>
  <si>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</si>
  <si>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</si>
  <si>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</si>
  <si>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</si>
  <si>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</si>
  <si>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</si>
  <si>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</si>
  <si>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</si>
  <si>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</si>
  <si>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</si>
  <si>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</si>
  <si>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</si>
  <si>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</si>
  <si>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</si>
  <si>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</si>
  <si>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</si>
  <si>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</si>
  <si>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</si>
  <si>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</si>
  <si>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</si>
  <si>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</si>
  <si>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</si>
  <si>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</si>
  <si>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</si>
  <si>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</si>
  <si>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</si>
  <si>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</si>
  <si>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</si>
  <si>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</si>
  <si>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</si>
  <si>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</si>
  <si>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</si>
  <si>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</si>
  <si>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</si>
  <si>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</si>
  <si>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</si>
  <si>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</si>
  <si>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</si>
  <si>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</si>
  <si>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</si>
  <si>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</si>
  <si>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</si>
  <si>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</si>
  <si>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</si>
  <si>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</si>
  <si>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</si>
  <si>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</si>
  <si>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</si>
  <si>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</si>
  <si>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</si>
  <si>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</si>
  <si>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</si>
  <si>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</si>
  <si>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</si>
  <si>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</si>
  <si>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</si>
  <si>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</si>
  <si>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</si>
  <si>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</si>
  <si>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</si>
  <si>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</si>
  <si>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</si>
  <si>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</si>
  <si>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</si>
  <si>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</si>
  <si>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</si>
  <si>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</si>
  <si>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</si>
  <si>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</si>
  <si>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</si>
  <si>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</si>
  <si>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</si>
  <si>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</si>
  <si>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</si>
  <si>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</si>
  <si>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</si>
  <si>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</si>
  <si>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</si>
  <si>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</si>
  <si>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</si>
  <si>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</si>
  <si>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</si>
  <si>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</si>
  <si>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</si>
  <si>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</si>
  <si>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</si>
  <si>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</si>
  <si>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</si>
  <si>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</si>
  <si>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</si>
  <si>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</si>
  <si>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</si>
  <si>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</si>
  <si>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</si>
  <si>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</si>
  <si>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</si>
  <si>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</si>
  <si>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</si>
  <si>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</si>
  <si>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</si>
  <si>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</si>
  <si>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</si>
  <si>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</si>
  <si>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</si>
  <si>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</si>
  <si>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</si>
  <si>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</si>
  <si>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</si>
  <si>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</si>
  <si>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</si>
  <si>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</si>
  <si>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</si>
  <si>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</si>
  <si>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</si>
  <si>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</si>
  <si>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</si>
  <si>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</si>
  <si>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</si>
  <si>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</si>
  <si>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</si>
  <si>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</si>
  <si>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</si>
  <si>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</si>
  <si>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</si>
  <si>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</si>
  <si>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</si>
  <si>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</si>
  <si>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</si>
  <si>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</si>
  <si>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</si>
  <si>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</si>
  <si>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</si>
  <si>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</si>
  <si>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</si>
  <si>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</si>
  <si>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</si>
  <si>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</si>
  <si>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</si>
  <si>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</si>
  <si>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</si>
  <si>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</si>
  <si>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</si>
  <si>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</si>
  <si>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</si>
  <si>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</si>
  <si>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</si>
  <si>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</si>
  <si>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</si>
  <si>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</si>
  <si>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</si>
  <si>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</si>
  <si>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</si>
  <si>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</si>
  <si>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</si>
  <si>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</si>
  <si>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</si>
  <si>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</si>
  <si>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</si>
  <si>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</si>
  <si>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</si>
  <si>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</si>
  <si>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</si>
  <si>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</si>
  <si>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</si>
  <si>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</si>
  <si>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</si>
  <si>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</si>
  <si>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</si>
  <si>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</si>
  <si>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</si>
  <si>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</si>
  <si>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</si>
  <si>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</si>
  <si>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</si>
  <si>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</si>
  <si>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</si>
  <si>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</si>
  <si>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</si>
  <si>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</si>
  <si>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</si>
  <si>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</si>
  <si>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</si>
  <si>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</si>
  <si>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</si>
  <si>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</si>
  <si>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</si>
  <si>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</si>
  <si>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</si>
  <si>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</si>
  <si>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</si>
  <si>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</si>
  <si>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</si>
  <si>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</si>
  <si>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</si>
  <si>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</si>
  <si>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</si>
  <si>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</si>
  <si>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</si>
  <si>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</si>
  <si>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</si>
  <si>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</si>
  <si>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</si>
  <si>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</si>
  <si>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</si>
  <si>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</si>
  <si>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</si>
  <si>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</si>
  <si>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</si>
  <si>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</si>
  <si>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</si>
  <si>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</si>
  <si>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</si>
  <si>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</si>
  <si>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</si>
  <si>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</si>
  <si>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</si>
  <si>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</si>
  <si>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</si>
  <si>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</si>
  <si>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</si>
  <si>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</si>
  <si>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</si>
  <si>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</si>
  <si>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</si>
  <si>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</si>
  <si>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</si>
  <si>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</si>
  <si>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</si>
  <si>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</si>
  <si>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</si>
  <si>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</si>
  <si>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</si>
  <si>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</si>
  <si>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</si>
  <si>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</si>
  <si>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</si>
  <si>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</si>
  <si>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</si>
  <si>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</si>
  <si>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</si>
  <si>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</si>
  <si>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</si>
  <si>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</si>
  <si>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</si>
  <si>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</si>
  <si>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</si>
  <si>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</si>
  <si>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</si>
  <si>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</si>
  <si>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</si>
  <si>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</si>
  <si>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</si>
  <si>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</si>
  <si>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</si>
  <si>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</si>
  <si>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</si>
  <si>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</si>
  <si>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</si>
  <si>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</si>
  <si>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</si>
  <si>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</si>
  <si>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</si>
  <si>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</si>
  <si>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</si>
  <si>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</si>
  <si>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</si>
  <si>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</si>
  <si>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</si>
  <si>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</si>
  <si>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</si>
  <si>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</si>
  <si>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</si>
  <si>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</si>
  <si>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</si>
  <si>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</si>
  <si>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</si>
  <si>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</si>
  <si>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</si>
  <si>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</si>
  <si>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</si>
  <si>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</si>
  <si>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</si>
  <si>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</si>
  <si>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</si>
  <si>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</si>
  <si>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</si>
  <si>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</si>
  <si>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</si>
  <si>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</si>
  <si>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</si>
  <si>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</si>
  <si>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</si>
  <si>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</si>
  <si>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</si>
  <si>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</si>
  <si>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</si>
  <si>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</si>
  <si>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</si>
  <si>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</si>
  <si>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</si>
  <si>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</si>
  <si>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</si>
  <si>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</si>
  <si>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</si>
  <si>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</si>
  <si>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</si>
  <si>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</si>
  <si>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</si>
  <si>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</si>
  <si>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</si>
  <si>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</si>
  <si>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</si>
  <si>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</si>
  <si>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</si>
  <si>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</si>
  <si>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</si>
  <si>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</si>
  <si>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</si>
  <si>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</si>
  <si>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</si>
  <si>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</si>
  <si>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</si>
  <si>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</si>
  <si>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</si>
  <si>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</si>
  <si>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</si>
  <si>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</si>
  <si>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</si>
  <si>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</si>
  <si>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</si>
  <si>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</si>
  <si>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</si>
  <si>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</si>
  <si>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</si>
  <si>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</si>
  <si>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</si>
  <si>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</si>
  <si>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</si>
  <si>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</si>
  <si>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</si>
  <si>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</si>
  <si>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</si>
  <si>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</si>
  <si>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</si>
  <si>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</si>
  <si>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</si>
  <si>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</si>
  <si>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</si>
  <si>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</si>
  <si>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</si>
  <si>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</si>
  <si>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</si>
  <si>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</si>
  <si>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</si>
  <si>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</si>
  <si>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</si>
  <si>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</si>
  <si>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</si>
  <si>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</si>
  <si>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</si>
  <si>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</si>
  <si>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</si>
  <si>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</si>
  <si>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</si>
  <si>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</si>
  <si>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</si>
  <si>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</si>
  <si>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</si>
  <si>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</si>
  <si>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</si>
  <si>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</si>
  <si>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</si>
  <si>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</si>
  <si>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</si>
  <si>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</si>
  <si>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</si>
  <si>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</si>
  <si>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</si>
  <si>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</si>
  <si>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</si>
  <si>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</si>
  <si>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</si>
  <si>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</si>
  <si>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</si>
  <si>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</si>
  <si>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</si>
  <si>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</si>
  <si>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</si>
  <si>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</si>
  <si>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</si>
  <si>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</si>
  <si>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</si>
  <si>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</si>
  <si>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</si>
  <si>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</si>
  <si>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</si>
  <si>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</si>
  <si>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</si>
  <si>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</si>
  <si>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</si>
  <si>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</si>
  <si>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</si>
  <si>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</si>
  <si>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</si>
  <si>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</si>
  <si>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</si>
  <si>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</si>
  <si>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</si>
  <si>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</si>
  <si>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</si>
  <si>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</si>
  <si>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</si>
  <si>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</si>
  <si>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</si>
  <si>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</si>
  <si>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</si>
  <si>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</si>
  <si>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</si>
  <si>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</si>
  <si>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</si>
  <si>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</si>
  <si>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</si>
  <si>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</si>
  <si>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</si>
  <si>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</si>
  <si>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</si>
  <si>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</si>
  <si>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</si>
  <si>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</si>
  <si>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</si>
  <si>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</si>
  <si>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</si>
  <si>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</si>
  <si>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</si>
  <si>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</si>
  <si>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</si>
  <si>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</si>
  <si>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</si>
  <si>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</si>
  <si>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</si>
  <si>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</si>
  <si>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</si>
  <si>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</si>
  <si>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</si>
  <si>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</si>
  <si>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</si>
  <si>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</si>
  <si>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</si>
  <si>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</si>
  <si>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</si>
  <si>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</si>
  <si>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</si>
  <si>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</si>
  <si>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</si>
  <si>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</si>
  <si>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</si>
  <si>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</si>
  <si>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</si>
  <si>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</si>
  <si>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</si>
  <si>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</si>
  <si>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</si>
  <si>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</si>
  <si>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</si>
  <si>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</si>
  <si>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</si>
  <si>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</si>
  <si>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</si>
  <si>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</si>
  <si>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</si>
  <si>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</si>
  <si>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</si>
  <si>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</si>
  <si>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</si>
  <si>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</si>
  <si>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</si>
  <si>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</si>
  <si>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</si>
  <si>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</si>
  <si>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</si>
  <si>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</si>
  <si>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</si>
  <si>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</si>
  <si>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</si>
  <si>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</si>
  <si>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</si>
  <si>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</si>
  <si>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</si>
  <si>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</si>
  <si>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</si>
  <si>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</si>
  <si>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</si>
  <si>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</si>
  <si>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</si>
  <si>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</si>
  <si>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</si>
  <si>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</si>
  <si>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</si>
  <si>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</si>
  <si>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</si>
  <si>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</si>
  <si>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</si>
  <si>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</si>
  <si>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</si>
  <si>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</si>
  <si>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</si>
  <si>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</si>
  <si>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</si>
  <si>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</si>
  <si>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</si>
  <si>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</si>
  <si>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</si>
  <si>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</si>
  <si>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</si>
  <si>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</si>
  <si>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</si>
  <si>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</si>
  <si>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</si>
  <si>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</si>
  <si>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</si>
  <si>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</si>
  <si>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</si>
  <si>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</si>
  <si>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</si>
  <si>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</si>
  <si>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</si>
  <si>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</si>
  <si>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</si>
  <si>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</si>
  <si>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</si>
  <si>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</si>
  <si>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</si>
  <si>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</si>
  <si>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</si>
  <si>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</si>
  <si>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</si>
  <si>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</si>
  <si>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</si>
  <si>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</si>
  <si>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</si>
  <si>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</si>
  <si>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</si>
  <si>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</si>
  <si>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</si>
  <si>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</si>
  <si>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</si>
  <si>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</si>
  <si>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</si>
  <si>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</si>
  <si>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</si>
  <si>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</si>
  <si>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</si>
  <si>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</si>
  <si>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</si>
  <si>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</si>
  <si>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</si>
  <si>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</si>
  <si>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</si>
  <si>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</si>
  <si>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</si>
  <si>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</si>
  <si>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</si>
  <si>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</si>
  <si>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</si>
  <si>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</si>
  <si>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</si>
  <si>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</si>
  <si>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</si>
  <si>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</si>
  <si>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</si>
  <si>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</si>
  <si>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</si>
  <si>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</si>
  <si>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</si>
  <si>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</si>
  <si>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</si>
  <si>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</si>
  <si>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</si>
  <si>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</si>
  <si>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</si>
  <si>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</si>
  <si>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</si>
  <si>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</si>
  <si>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</si>
  <si>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</si>
  <si>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</si>
  <si>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</si>
  <si>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</si>
  <si>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</si>
  <si>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</si>
  <si>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</si>
  <si>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</si>
  <si>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</si>
  <si>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</si>
  <si>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</si>
  <si>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</si>
  <si>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</si>
  <si>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</si>
  <si>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</si>
  <si>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</si>
  <si>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</si>
  <si>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</si>
  <si>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</si>
  <si>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</si>
  <si>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</si>
  <si>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</si>
  <si>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</si>
  <si>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</si>
  <si>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</si>
  <si>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</si>
  <si>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</si>
  <si>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</si>
  <si>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</si>
  <si>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</si>
  <si>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</si>
  <si>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</si>
  <si>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</si>
  <si>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</si>
  <si>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</si>
  <si>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</si>
  <si>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</si>
  <si>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</si>
  <si>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</si>
  <si>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</si>
  <si>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</si>
  <si>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</si>
  <si>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</si>
  <si>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</si>
  <si>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</si>
  <si>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</si>
  <si>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</si>
  <si>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</si>
  <si>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</si>
  <si>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</si>
  <si>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</si>
  <si>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</si>
  <si>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</si>
  <si>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</si>
  <si>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</si>
  <si>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</si>
  <si>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</si>
  <si>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</si>
  <si>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</si>
  <si>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</si>
  <si>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</si>
  <si>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</si>
  <si>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</si>
  <si>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</si>
  <si>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</si>
  <si>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</si>
  <si>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</si>
  <si>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</si>
  <si>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</si>
  <si>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</si>
  <si>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</si>
  <si>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</si>
  <si>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</si>
  <si>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</si>
  <si>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</si>
  <si>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</si>
  <si>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</si>
  <si>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</si>
  <si>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</si>
  <si>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</si>
  <si>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</si>
  <si>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</si>
  <si>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</si>
  <si>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</si>
  <si>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</si>
  <si>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</si>
  <si>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</si>
  <si>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</si>
  <si>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</si>
  <si>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</si>
  <si>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</si>
  <si>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</si>
  <si>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</si>
  <si>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</si>
  <si>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</si>
  <si>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</si>
  <si>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</si>
  <si>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</si>
  <si>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</si>
  <si>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</si>
  <si>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</si>
  <si>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</si>
  <si>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</si>
  <si>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</si>
  <si>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</si>
  <si>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</si>
  <si>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</si>
  <si>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</si>
  <si>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</si>
  <si>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</si>
  <si>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</si>
  <si>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</si>
  <si>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</si>
  <si>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</si>
  <si>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</si>
  <si>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</si>
  <si>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</si>
  <si>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</si>
  <si>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</si>
  <si>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</si>
  <si>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</si>
  <si>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</si>
  <si>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</si>
  <si>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</si>
  <si>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</si>
  <si>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</si>
  <si>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</si>
  <si>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</si>
  <si>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</si>
  <si>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</si>
  <si>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</si>
  <si>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</si>
  <si>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</si>
  <si>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</si>
  <si>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</si>
  <si>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</si>
  <si>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</si>
  <si>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</si>
  <si>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</si>
  <si>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</si>
  <si>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</si>
  <si>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</si>
  <si>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</si>
  <si>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</si>
  <si>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</si>
  <si>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</si>
  <si>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</si>
  <si>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</si>
  <si>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</si>
  <si>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</si>
  <si>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</si>
  <si>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</si>
  <si>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</si>
  <si>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</si>
  <si>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</si>
  <si>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</si>
  <si>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</si>
  <si>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</si>
  <si>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</si>
  <si>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</si>
  <si>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</si>
  <si>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</si>
  <si>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</si>
  <si>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</si>
  <si>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</si>
  <si>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</si>
  <si>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</si>
  <si>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</si>
  <si>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</si>
  <si>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</si>
  <si>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</si>
  <si>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</si>
  <si>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</si>
  <si>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</si>
  <si>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</si>
  <si>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</si>
  <si>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</si>
  <si>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</si>
  <si>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</si>
  <si>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</si>
  <si>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</si>
  <si>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</si>
  <si>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</si>
  <si>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</si>
  <si>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</si>
  <si>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</si>
  <si>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</si>
  <si>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</si>
  <si>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</si>
  <si>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</si>
  <si>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</si>
  <si>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</si>
  <si>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</si>
  <si>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</si>
  <si>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</si>
  <si>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</si>
  <si>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</si>
  <si>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</si>
  <si>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</si>
  <si>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</si>
  <si>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</si>
  <si>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</si>
  <si>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</si>
  <si>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</si>
  <si>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</si>
  <si>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</si>
  <si>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</si>
  <si>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</si>
  <si>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</si>
  <si>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</si>
  <si>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</si>
  <si>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</si>
  <si>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</si>
  <si>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</si>
  <si>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</si>
  <si>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</si>
  <si>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</si>
  <si>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</si>
  <si>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</si>
  <si>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</si>
  <si>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</si>
  <si>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</si>
  <si>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</si>
  <si>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</si>
  <si>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</si>
  <si>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</si>
  <si>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</si>
  <si>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</si>
  <si>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</si>
  <si>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</si>
  <si>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</si>
  <si>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</si>
  <si>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</si>
  <si>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</si>
  <si>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</si>
  <si>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</si>
  <si>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</si>
  <si>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</si>
  <si>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</si>
  <si>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</si>
  <si>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</si>
  <si>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</si>
  <si>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</si>
  <si>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</si>
  <si>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</si>
  <si>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</si>
  <si>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</si>
  <si>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</si>
  <si>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</si>
  <si>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</si>
  <si>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</si>
  <si>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</si>
  <si>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</si>
  <si>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</si>
  <si>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</si>
  <si>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</si>
  <si>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</si>
  <si>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</si>
  <si>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</si>
  <si>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</si>
  <si>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</si>
  <si>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</si>
  <si>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</si>
  <si>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</si>
  <si>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</si>
  <si>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</si>
  <si>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</si>
  <si>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</si>
  <si>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</si>
  <si>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</si>
  <si>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</si>
  <si>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</si>
  <si>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</si>
  <si>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</si>
  <si>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</si>
  <si>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</si>
  <si>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</si>
  <si>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</si>
  <si>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</si>
  <si>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</si>
  <si>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</si>
  <si>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</si>
  <si>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</si>
  <si>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</si>
  <si>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</si>
  <si>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</si>
  <si>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</si>
  <si>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</si>
  <si>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</si>
  <si>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</si>
  <si>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</si>
  <si>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</si>
  <si>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</si>
  <si>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</si>
  <si>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</si>
  <si>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</si>
  <si>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</si>
  <si>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</si>
  <si>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</si>
  <si>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</si>
  <si>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</si>
  <si>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</si>
  <si>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</si>
  <si>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</si>
  <si>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</si>
  <si>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</si>
  <si>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</si>
  <si>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</si>
  <si>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</si>
  <si>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</si>
  <si>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</si>
  <si>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</si>
  <si>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</si>
  <si>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</si>
  <si>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</si>
  <si>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</si>
  <si>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</si>
  <si>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</si>
  <si>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</si>
  <si>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</si>
  <si>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</si>
  <si>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</si>
  <si>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</si>
  <si>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</si>
  <si>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</si>
  <si>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</si>
  <si>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</si>
  <si>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</si>
  <si>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</si>
  <si>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</si>
  <si>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</si>
  <si>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</si>
  <si>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</si>
  <si>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</si>
  <si>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</si>
  <si>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</si>
  <si>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</si>
  <si>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</si>
  <si>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</si>
  <si>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</si>
  <si>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</si>
  <si>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</si>
  <si>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</si>
  <si>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</si>
  <si>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</si>
  <si>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</si>
  <si>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</si>
  <si>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</si>
  <si>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</si>
  <si>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</si>
  <si>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</si>
  <si>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</si>
  <si>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</si>
  <si>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</si>
  <si>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</si>
  <si>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</si>
  <si>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</si>
  <si>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</si>
  <si>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</si>
  <si>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</si>
  <si>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</si>
  <si>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</si>
  <si>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</si>
  <si>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</si>
  <si>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</si>
  <si>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</si>
  <si>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</si>
  <si>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</si>
  <si>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</si>
  <si>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</si>
  <si>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</si>
  <si>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</si>
  <si>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</si>
  <si>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</si>
  <si>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</si>
  <si>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</si>
  <si>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</si>
  <si>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</si>
  <si>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</si>
  <si>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</si>
  <si>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</si>
  <si>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</si>
  <si>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</si>
  <si>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</si>
  <si>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</si>
  <si>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</si>
  <si>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</si>
  <si>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</si>
  <si>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</si>
  <si>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</si>
  <si>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</si>
  <si>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</si>
  <si>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</si>
  <si>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</si>
  <si>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</si>
  <si>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</si>
  <si>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</si>
  <si>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</si>
  <si>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</si>
  <si>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</si>
  <si>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</si>
  <si>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</si>
  <si>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</si>
  <si>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</si>
  <si>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</si>
  <si>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</si>
  <si>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</si>
  <si>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</si>
  <si>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</si>
  <si>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</si>
  <si>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</si>
  <si>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</si>
  <si>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</si>
  <si>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</si>
  <si>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</si>
  <si>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</si>
  <si>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</si>
  <si>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</si>
  <si>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</si>
  <si>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</si>
  <si>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</si>
  <si>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</si>
  <si>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</si>
  <si>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</si>
  <si>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</si>
  <si>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</si>
  <si>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</si>
  <si>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</si>
  <si>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</si>
  <si>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</si>
  <si>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</si>
  <si>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</si>
  <si>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</si>
  <si>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</si>
  <si>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</si>
  <si>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</si>
  <si>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</si>
  <si>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</si>
  <si>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</si>
  <si>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</si>
  <si>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</si>
  <si>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</si>
  <si>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</si>
  <si>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</si>
  <si>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</si>
  <si>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</si>
  <si>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</si>
  <si>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</si>
  <si>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</si>
  <si>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</si>
  <si>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</si>
  <si>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</si>
  <si>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</si>
  <si>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</si>
  <si>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</si>
  <si>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</si>
  <si>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</si>
  <si>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</si>
  <si>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</si>
  <si>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</si>
  <si>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</si>
  <si>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</si>
  <si>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</si>
  <si>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</si>
  <si>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</si>
  <si>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</si>
  <si>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</si>
  <si>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</si>
  <si>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</si>
  <si>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</si>
  <si>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</si>
  <si>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</si>
  <si>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</si>
  <si>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</si>
  <si>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</si>
  <si>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</si>
  <si>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</si>
  <si>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</si>
  <si>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</si>
  <si>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</si>
  <si>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</si>
  <si>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</si>
  <si>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</si>
  <si>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</si>
  <si>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</si>
  <si>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</si>
  <si>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</si>
  <si>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</si>
  <si>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</si>
  <si>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</si>
  <si>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</si>
  <si>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</si>
  <si>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</si>
  <si>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</si>
  <si>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</si>
  <si>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</si>
  <si>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</si>
  <si>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</si>
  <si>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</si>
  <si>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</si>
  <si>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</si>
  <si>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</si>
  <si>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</si>
  <si>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</si>
  <si>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</si>
  <si>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</si>
  <si>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</si>
  <si>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</si>
  <si>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</si>
  <si>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</si>
  <si>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</si>
  <si>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</si>
  <si>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</si>
  <si>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</si>
  <si>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</si>
  <si>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</si>
  <si>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</si>
  <si>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</si>
  <si>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</si>
  <si>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</si>
  <si>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</si>
  <si>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</si>
  <si>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</si>
  <si>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</si>
  <si>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</si>
  <si>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</si>
  <si>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</si>
  <si>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</si>
  <si>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</si>
  <si>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</si>
  <si>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</si>
  <si>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</si>
  <si>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</si>
  <si>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</si>
  <si>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</si>
  <si>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</si>
  <si>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</si>
  <si>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</si>
  <si>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</si>
  <si>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</si>
  <si>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</si>
  <si>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</si>
  <si>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</si>
  <si>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</si>
  <si>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</si>
  <si>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</si>
  <si>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</si>
  <si>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</si>
  <si>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</si>
  <si>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</si>
  <si>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</si>
  <si>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</si>
  <si>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</si>
  <si>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</si>
  <si>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</si>
  <si>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</si>
  <si>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</si>
  <si>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</si>
  <si>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</si>
  <si>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</si>
  <si>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</si>
  <si>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</si>
  <si>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</si>
  <si>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</si>
  <si>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</si>
  <si>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</si>
  <si>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</si>
  <si>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</si>
  <si>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</si>
  <si>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</si>
  <si>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</si>
  <si>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</si>
  <si>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</si>
  <si>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</si>
  <si>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</si>
  <si>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</si>
  <si>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</si>
  <si>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</si>
  <si>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</si>
  <si>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</si>
  <si>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</si>
  <si>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</si>
  <si>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</si>
  <si>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</si>
  <si>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</si>
  <si>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</si>
  <si>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</si>
  <si>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</si>
  <si>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</si>
  <si>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</si>
  <si>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</si>
  <si>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</si>
  <si>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</si>
  <si>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</si>
  <si>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</si>
  <si>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</si>
  <si>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</si>
  <si>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</si>
  <si>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</si>
  <si>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</si>
  <si>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</si>
  <si>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</si>
  <si>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</si>
  <si>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</si>
  <si>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</si>
  <si>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</si>
  <si>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</si>
  <si>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</si>
  <si>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</si>
  <si>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</si>
  <si>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</si>
  <si>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</si>
  <si>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</si>
  <si>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</si>
  <si>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</si>
  <si>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</si>
  <si>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</si>
  <si>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</si>
  <si>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</si>
  <si>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</si>
  <si>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</si>
  <si>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</si>
  <si>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</si>
  <si>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</si>
  <si>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</si>
  <si>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</si>
  <si>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</si>
  <si>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</si>
  <si>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</si>
  <si>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</si>
  <si>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</si>
  <si>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</si>
  <si>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</si>
  <si>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</si>
  <si>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</si>
  <si>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</si>
  <si>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</si>
  <si>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</si>
  <si>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</si>
  <si>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</si>
  <si>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</si>
  <si>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</si>
  <si>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</si>
  <si>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</si>
  <si>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</si>
  <si>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</si>
  <si>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</si>
  <si>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</si>
  <si>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</si>
  <si>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</si>
  <si>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</si>
  <si>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</si>
  <si>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</si>
  <si>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</si>
  <si>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</si>
  <si>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</si>
  <si>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</si>
  <si>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</si>
  <si>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</si>
  <si>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</si>
  <si>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</si>
  <si>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</si>
  <si>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</si>
  <si>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</si>
  <si>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</si>
  <si>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</si>
  <si>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</si>
  <si>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</si>
  <si>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</si>
  <si>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</si>
  <si>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</si>
  <si>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</si>
  <si>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</si>
  <si>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</si>
  <si>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</si>
  <si>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</si>
  <si>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</si>
  <si>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</si>
  <si>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</si>
  <si>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</si>
  <si>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</si>
  <si>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</si>
  <si>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</si>
  <si>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</si>
  <si>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</si>
  <si>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</si>
  <si>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</si>
  <si>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</si>
  <si>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</si>
  <si>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</si>
  <si>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</si>
  <si>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</si>
  <si>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</si>
  <si>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</si>
  <si>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</si>
  <si>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</si>
  <si>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</si>
  <si>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</si>
  <si>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</si>
  <si>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</si>
  <si>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</si>
  <si>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</si>
  <si>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</si>
  <si>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</si>
  <si>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</si>
  <si>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</si>
  <si>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</si>
  <si>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</si>
  <si>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</si>
  <si>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</si>
  <si>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</si>
  <si>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</si>
  <si>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</si>
  <si>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</si>
  <si>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</si>
  <si>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</si>
  <si>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</si>
  <si>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</si>
  <si>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</si>
  <si>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</si>
  <si>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</si>
  <si>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</si>
  <si>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</si>
  <si>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</si>
  <si>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</si>
  <si>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</si>
  <si>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</si>
  <si>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</si>
  <si>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</si>
  <si>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</si>
  <si>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</si>
  <si>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</si>
  <si>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</si>
  <si>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</si>
  <si>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</si>
  <si>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</si>
  <si>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</si>
  <si>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</si>
  <si>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</si>
  <si>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</si>
  <si>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</si>
  <si>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</si>
  <si>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</si>
  <si>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</si>
  <si>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</si>
  <si>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</si>
  <si>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</si>
  <si>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</si>
  <si>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</si>
  <si>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</si>
  <si>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</si>
  <si>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</si>
  <si>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</si>
  <si>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</si>
  <si>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</si>
  <si>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</si>
  <si>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</si>
  <si>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</si>
  <si>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</si>
  <si>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</si>
  <si>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</si>
  <si>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</si>
  <si>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</si>
  <si>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</si>
  <si>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</si>
  <si>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</si>
  <si>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</si>
  <si>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</si>
  <si>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</si>
  <si>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</si>
  <si>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</si>
  <si>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</si>
  <si>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</si>
  <si>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</si>
  <si>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</si>
  <si>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</si>
  <si>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</si>
  <si>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</si>
  <si>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</si>
  <si>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</si>
  <si>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</si>
  <si>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</si>
  <si>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</si>
  <si>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</si>
  <si>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</si>
  <si>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</si>
  <si>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</si>
  <si>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</si>
  <si>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</si>
  <si>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</si>
  <si>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</si>
  <si>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</si>
  <si>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</si>
  <si>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</si>
  <si>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</si>
  <si>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</si>
  <si>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</si>
  <si>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</si>
  <si>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</si>
  <si>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</si>
  <si>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</si>
  <si>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</si>
  <si>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</si>
  <si>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</si>
  <si>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</si>
  <si>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</si>
  <si>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</si>
  <si>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</si>
  <si>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</si>
  <si>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</si>
  <si>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</si>
  <si>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</si>
  <si>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</si>
  <si>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</si>
  <si>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</si>
  <si>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</si>
  <si>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</si>
  <si>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</si>
  <si>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</si>
  <si>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</si>
  <si>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</si>
  <si>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</si>
  <si>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</si>
  <si>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</si>
  <si>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</si>
  <si>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</si>
  <si>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</si>
  <si>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</si>
  <si>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</si>
  <si>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</si>
  <si>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</si>
  <si>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</si>
  <si>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</si>
  <si>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</si>
  <si>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</si>
  <si>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</si>
  <si>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</si>
  <si>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</si>
  <si>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</si>
  <si>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</si>
  <si>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</si>
  <si>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</si>
  <si>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</si>
  <si>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</si>
  <si>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</si>
  <si>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</si>
  <si>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</si>
  <si>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</si>
  <si>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</si>
  <si>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</si>
  <si>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</si>
  <si>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</si>
  <si>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</si>
  <si>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</si>
  <si>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</si>
  <si>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</si>
  <si>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</si>
  <si>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</si>
  <si>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</si>
  <si>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</si>
  <si>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</si>
  <si>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</si>
  <si>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</si>
  <si>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</si>
  <si>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</si>
  <si>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</si>
  <si>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</si>
  <si>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</si>
  <si>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</si>
  <si>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</si>
  <si>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</si>
  <si>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</si>
  <si>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</si>
  <si>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</si>
  <si>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</si>
  <si>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</si>
  <si>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</si>
  <si>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</si>
  <si>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</si>
  <si>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</si>
  <si>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</si>
  <si>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</si>
  <si>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</si>
  <si>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</si>
  <si>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</si>
  <si>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</si>
  <si>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</si>
  <si>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</si>
  <si>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</si>
  <si>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</si>
  <si>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</si>
  <si>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</si>
  <si>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</si>
  <si>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</si>
  <si>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</si>
  <si>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</si>
  <si>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</si>
  <si>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</si>
  <si>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</si>
  <si>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</si>
  <si>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</si>
  <si>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</si>
  <si>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</si>
  <si>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</si>
  <si>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</si>
  <si>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</si>
  <si>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</si>
  <si>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</si>
  <si>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</si>
  <si>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</si>
  <si>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</si>
  <si>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</si>
  <si>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</si>
  <si>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</si>
  <si>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</si>
  <si>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</si>
  <si>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</si>
  <si>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</si>
  <si>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</si>
  <si>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</si>
  <si>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</si>
  <si>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</si>
  <si>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</si>
  <si>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</si>
  <si>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</si>
  <si>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</si>
  <si>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</si>
  <si>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</si>
  <si>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</si>
  <si>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</si>
  <si>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</si>
  <si>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</si>
  <si>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</si>
  <si>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</si>
  <si>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</si>
  <si>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</si>
  <si>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</si>
  <si>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</si>
  <si>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</si>
  <si>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</si>
  <si>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</si>
  <si>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</si>
  <si>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</si>
  <si>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</si>
  <si>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</si>
  <si>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</si>
  <si>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</si>
  <si>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</si>
  <si>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</si>
  <si>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</si>
  <si>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</si>
  <si>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</si>
  <si>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</si>
  <si>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</si>
  <si>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</si>
  <si>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</si>
  <si>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</si>
  <si>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</si>
  <si>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</si>
  <si>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</si>
  <si>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</si>
  <si>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</si>
  <si>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</si>
  <si>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</si>
  <si>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</si>
  <si>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</si>
  <si>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</si>
  <si>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</si>
  <si>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</si>
  <si>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</si>
  <si>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</si>
  <si>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</si>
  <si>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</si>
  <si>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</si>
  <si>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</si>
  <si>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</si>
  <si>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</si>
  <si>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</si>
  <si>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</si>
  <si>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</si>
  <si>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</si>
  <si>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</si>
  <si>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</si>
  <si>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</si>
  <si>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</si>
  <si>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</si>
  <si>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</si>
  <si>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</si>
  <si>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</si>
  <si>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</si>
  <si>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</si>
  <si>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</si>
  <si>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</si>
  <si>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</si>
  <si>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</si>
  <si>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</si>
  <si>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</si>
  <si>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</si>
  <si>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</si>
  <si>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</si>
  <si>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</si>
  <si>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</si>
  <si>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</si>
  <si>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</si>
  <si>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</si>
  <si>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</si>
  <si>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</si>
  <si>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</si>
  <si>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</si>
  <si>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</si>
  <si>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</si>
  <si>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</si>
  <si>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</si>
  <si>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</si>
  <si>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</si>
  <si>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</si>
  <si>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</si>
  <si>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</si>
  <si>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</si>
  <si>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</si>
  <si>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</si>
  <si>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</si>
  <si>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</si>
  <si>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</si>
  <si>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</si>
  <si>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</si>
  <si>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</si>
  <si>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</si>
  <si>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</si>
  <si>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</si>
  <si>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</si>
  <si>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</si>
  <si>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</si>
  <si>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</si>
  <si>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</si>
  <si>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</si>
  <si>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</si>
  <si>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</si>
  <si>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</si>
  <si>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</si>
  <si>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</si>
  <si>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</si>
  <si>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</si>
  <si>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</si>
  <si>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</si>
  <si>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</si>
  <si>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</si>
  <si>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</si>
  <si>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</si>
  <si>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</si>
  <si>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</si>
  <si>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</si>
  <si>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</si>
  <si>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</si>
  <si>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</si>
  <si>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</si>
  <si>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</si>
  <si>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</si>
  <si>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</si>
  <si>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</si>
  <si>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</si>
  <si>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</si>
  <si>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</si>
  <si>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</si>
  <si>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</si>
  <si>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</si>
  <si>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</si>
  <si>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</si>
  <si>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</si>
  <si>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</si>
  <si>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</si>
  <si>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</si>
  <si>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</si>
  <si>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</si>
  <si>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</si>
  <si>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</si>
  <si>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</si>
  <si>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</si>
  <si>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</si>
  <si>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</si>
  <si>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</si>
  <si>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</si>
  <si>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</si>
  <si>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</si>
  <si>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</si>
  <si>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</si>
  <si>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</si>
  <si>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</si>
  <si>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</si>
  <si>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</si>
  <si>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</si>
  <si>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</si>
  <si>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</si>
  <si>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</si>
  <si>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</si>
  <si>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</si>
  <si>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</si>
  <si>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</si>
  <si>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</si>
  <si>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</si>
  <si>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</si>
  <si>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</si>
  <si>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</si>
  <si>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</si>
  <si>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</si>
  <si>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</si>
  <si>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</si>
  <si>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</si>
  <si>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</si>
  <si>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</si>
  <si>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</si>
  <si>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</si>
  <si>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</si>
  <si>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</si>
  <si>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</si>
  <si>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</si>
  <si>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</si>
  <si>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</si>
  <si>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</si>
  <si>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</si>
  <si>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</si>
  <si>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</si>
  <si>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</si>
  <si>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</si>
  <si>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</si>
  <si>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</si>
  <si>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</si>
  <si>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</si>
  <si>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</si>
  <si>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</si>
  <si>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</si>
  <si>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</si>
  <si>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</si>
  <si>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</si>
  <si>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</si>
  <si>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</si>
  <si>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</si>
  <si>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</si>
  <si>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</si>
  <si>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</si>
  <si>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</si>
  <si>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</si>
  <si>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</si>
  <si>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</si>
  <si>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</si>
  <si>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</si>
  <si>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</si>
  <si>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</si>
  <si>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</si>
  <si>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</si>
  <si>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</si>
  <si>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</si>
  <si>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</si>
  <si>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</si>
  <si>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</si>
  <si>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</si>
  <si>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</si>
  <si>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</si>
  <si>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</si>
  <si>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</si>
  <si>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</si>
  <si>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</si>
  <si>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</si>
  <si>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</si>
  <si>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</si>
  <si>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</si>
  <si>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</si>
  <si>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</si>
  <si>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</si>
  <si>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</si>
  <si>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</si>
  <si>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</si>
  <si>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</si>
  <si>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</si>
  <si>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</si>
  <si>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</si>
  <si>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</si>
  <si>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</si>
  <si>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</si>
  <si>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</si>
  <si>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</si>
  <si>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</si>
  <si>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</si>
  <si>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</si>
  <si>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</si>
  <si>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</si>
  <si>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</si>
  <si>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</si>
  <si>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</si>
  <si>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</si>
  <si>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</si>
  <si>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</si>
  <si>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</si>
  <si>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</si>
  <si>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</si>
  <si>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</si>
  <si>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</si>
  <si>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</si>
  <si>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</si>
  <si>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</si>
  <si>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</si>
  <si>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</si>
  <si>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</si>
  <si>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</si>
  <si>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</si>
  <si>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</si>
  <si>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</si>
  <si>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</si>
  <si>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</si>
  <si>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</si>
  <si>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</si>
  <si>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</si>
  <si>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</si>
  <si>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</si>
  <si>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</si>
  <si>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</si>
  <si>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</si>
  <si>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</si>
  <si>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</si>
  <si>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</si>
  <si>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</si>
  <si>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</si>
  <si>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</si>
  <si>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</si>
  <si>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</si>
  <si>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</si>
  <si>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</si>
  <si>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</si>
  <si>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</si>
  <si>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</si>
  <si>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</si>
  <si>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</si>
  <si>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</si>
  <si>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</si>
  <si>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</si>
  <si>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</si>
  <si>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</si>
  <si>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</si>
  <si>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</si>
  <si>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</si>
  <si>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</si>
  <si>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</si>
  <si>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</si>
  <si>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</si>
  <si>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</si>
  <si>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</si>
  <si>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</si>
  <si>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</si>
  <si>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</si>
  <si>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</si>
  <si>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</si>
  <si>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</si>
  <si>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</si>
  <si>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</si>
  <si>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</si>
  <si>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</si>
  <si>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</si>
  <si>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</si>
  <si>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</si>
  <si>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</si>
  <si>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</si>
  <si>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</si>
  <si>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</si>
  <si>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</si>
  <si>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</si>
  <si>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</si>
  <si>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</si>
  <si>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</si>
  <si>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</si>
  <si>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</si>
  <si>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</si>
  <si>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</si>
  <si>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</si>
  <si>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</si>
  <si>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</si>
  <si>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</si>
  <si>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</si>
  <si>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</si>
  <si>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</si>
  <si>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</si>
  <si>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</si>
  <si>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</si>
  <si>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</si>
  <si>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</si>
  <si>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</si>
  <si>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</si>
  <si>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</si>
  <si>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</si>
  <si>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</si>
  <si>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</si>
  <si>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</si>
  <si>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</si>
  <si>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</si>
  <si>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</si>
  <si>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</si>
  <si>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</si>
  <si>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</si>
  <si>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</si>
  <si>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</si>
  <si>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</si>
  <si>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</si>
  <si>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</si>
  <si>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</si>
  <si>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</si>
  <si>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</si>
  <si>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</si>
  <si>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</si>
  <si>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</si>
  <si>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</si>
  <si>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</si>
  <si>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</si>
  <si>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</si>
  <si>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</si>
  <si>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</si>
  <si>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</si>
  <si>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</si>
  <si>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</si>
  <si>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</si>
  <si>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</si>
  <si>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</si>
  <si>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</si>
  <si>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</si>
  <si>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</si>
  <si>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</si>
  <si>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</si>
  <si>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</si>
  <si>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</si>
  <si>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</si>
  <si>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</si>
  <si>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</si>
  <si>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</si>
  <si>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</si>
  <si>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</si>
  <si>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</si>
  <si>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</si>
  <si>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</si>
  <si>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</si>
  <si>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</si>
  <si>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</si>
  <si>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</si>
  <si>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</si>
  <si>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</si>
  <si>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</si>
  <si>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</si>
  <si>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</si>
  <si>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</si>
  <si>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</si>
  <si>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</si>
  <si>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</si>
  <si>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</si>
  <si>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</si>
  <si>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</si>
  <si>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</si>
  <si>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</si>
  <si>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</si>
  <si>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</si>
  <si>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</si>
  <si>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</si>
  <si>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</si>
  <si>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</si>
  <si>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</si>
  <si>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</si>
  <si>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</si>
  <si>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</si>
  <si>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</si>
  <si>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</si>
  <si>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</si>
  <si>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</si>
  <si>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</si>
  <si>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</si>
  <si>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</si>
  <si>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</si>
  <si>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</si>
  <si>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</si>
  <si>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</si>
  <si>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</si>
  <si>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</si>
  <si>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</si>
  <si>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</si>
  <si>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</si>
  <si>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</si>
  <si>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</si>
  <si>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</si>
  <si>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</si>
  <si>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</si>
  <si>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</si>
  <si>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</si>
  <si>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</si>
  <si>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</si>
  <si>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</si>
  <si>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</si>
  <si>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</si>
  <si>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</si>
  <si>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</si>
  <si>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</si>
  <si>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</si>
  <si>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</si>
  <si>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</si>
  <si>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</si>
  <si>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</si>
  <si>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</si>
  <si>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</si>
  <si>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</si>
  <si>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</si>
  <si>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</si>
  <si>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</si>
  <si>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</si>
  <si>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</si>
  <si>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</si>
  <si>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</si>
  <si>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</si>
  <si>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</si>
  <si>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</si>
  <si>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</si>
  <si>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</si>
  <si>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</si>
  <si>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</si>
  <si>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</si>
  <si>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</si>
  <si>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</si>
  <si>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</si>
  <si>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</si>
  <si>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</si>
  <si>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</si>
  <si>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</si>
  <si>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</si>
  <si>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</si>
  <si>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</si>
  <si>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</si>
  <si>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</si>
  <si>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</si>
  <si>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</si>
  <si>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</si>
  <si>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</si>
  <si>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</si>
  <si>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</si>
  <si>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</si>
  <si>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</si>
  <si>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</si>
  <si>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</si>
  <si>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</si>
  <si>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</si>
  <si>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</si>
  <si>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</si>
  <si>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</si>
  <si>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</si>
  <si>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</si>
  <si>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</si>
  <si>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</si>
  <si>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</si>
  <si>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</si>
  <si>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</si>
  <si>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</si>
  <si>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</si>
  <si>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</si>
  <si>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</si>
  <si>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</si>
  <si>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</si>
  <si>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</si>
  <si>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</si>
  <si>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</si>
  <si>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</si>
  <si>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</si>
  <si>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</si>
  <si>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</si>
  <si>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</si>
  <si>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</si>
  <si>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</si>
  <si>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</si>
  <si>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</si>
  <si>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</si>
  <si>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</si>
  <si>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</si>
  <si>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</si>
  <si>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</si>
  <si>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</si>
  <si>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</si>
  <si>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</si>
  <si>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</si>
  <si>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</si>
  <si>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</si>
  <si>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</si>
  <si>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</si>
  <si>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</si>
  <si>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</si>
  <si>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</si>
  <si>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</si>
  <si>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</si>
  <si>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</si>
  <si>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</si>
  <si>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</si>
  <si>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</si>
  <si>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</si>
  <si>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</si>
  <si>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</si>
  <si>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</si>
  <si>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</si>
  <si>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</si>
  <si>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</si>
  <si>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</si>
  <si>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</si>
  <si>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</si>
  <si>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</si>
  <si>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</si>
  <si>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</si>
  <si>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</si>
  <si>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</si>
  <si>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</si>
  <si>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</si>
  <si>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</si>
  <si>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</si>
  <si>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</si>
  <si>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</si>
  <si>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</si>
  <si>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</si>
  <si>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</si>
  <si>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</si>
  <si>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</si>
  <si>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</si>
  <si>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</si>
  <si>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</si>
  <si>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</si>
  <si>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</si>
  <si>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</si>
  <si>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</si>
  <si>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</si>
  <si>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</si>
  <si>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</si>
  <si>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</si>
  <si>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</si>
  <si>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</si>
  <si>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</si>
  <si>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</si>
  <si>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</si>
  <si>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</si>
  <si>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</si>
  <si>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</si>
  <si>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</si>
  <si>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</si>
  <si>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</si>
  <si>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</si>
  <si>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</si>
  <si>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</si>
  <si>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</si>
  <si>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</si>
  <si>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</si>
  <si>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</si>
  <si>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</si>
  <si>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</si>
  <si>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</si>
  <si>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</si>
  <si>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</si>
  <si>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</si>
  <si>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</si>
  <si>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</si>
  <si>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</si>
  <si>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</si>
  <si>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</si>
  <si>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</si>
  <si>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</si>
  <si>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</si>
  <si>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</si>
  <si>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</si>
  <si>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</si>
  <si>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</si>
  <si>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</si>
  <si>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</si>
  <si>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</si>
  <si>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</si>
  <si>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</si>
  <si>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</si>
  <si>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</si>
  <si>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</si>
  <si>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</si>
  <si>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</si>
  <si>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</si>
  <si>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</si>
  <si>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</si>
  <si>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</si>
  <si>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</si>
  <si>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</si>
  <si>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</si>
  <si>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</si>
  <si>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</si>
  <si>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</si>
  <si>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</si>
  <si>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</si>
  <si>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</si>
  <si>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</si>
  <si>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</si>
  <si>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</si>
  <si>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</si>
  <si>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</si>
  <si>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</si>
  <si>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</si>
  <si>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</si>
  <si>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</si>
  <si>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</si>
  <si>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</si>
  <si>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</si>
  <si>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</si>
  <si>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</si>
  <si>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</si>
  <si>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</si>
  <si>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</si>
  <si>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</si>
  <si>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</si>
  <si>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</si>
  <si>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</si>
  <si>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</si>
  <si>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</si>
  <si>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</si>
  <si>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</si>
  <si>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</si>
  <si>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</si>
  <si>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</si>
  <si>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</si>
  <si>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</si>
  <si>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</si>
  <si>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</si>
  <si>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</si>
  <si>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</si>
  <si>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</si>
  <si>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</si>
  <si>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</si>
  <si>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</si>
  <si>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</si>
  <si>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</si>
  <si>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</si>
  <si>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</si>
  <si>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</si>
  <si>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</si>
  <si>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</si>
  <si>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</si>
  <si>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</si>
  <si>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</si>
  <si>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</si>
  <si>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</si>
  <si>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</si>
  <si>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</si>
  <si>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</si>
  <si>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</si>
  <si>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</si>
  <si>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</si>
  <si>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</si>
  <si>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</si>
  <si>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</si>
  <si>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</si>
  <si>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</si>
  <si>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</si>
  <si>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</si>
  <si>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</si>
  <si>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</si>
  <si>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</si>
  <si>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</si>
  <si>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</si>
  <si>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</si>
  <si>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</si>
  <si>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</si>
  <si>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</si>
  <si>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</si>
  <si>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</si>
  <si>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</si>
  <si>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</si>
  <si>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</si>
  <si>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</si>
  <si>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</si>
  <si>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</si>
  <si>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</si>
  <si>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</si>
  <si>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</si>
  <si>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</si>
  <si>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</si>
  <si>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</si>
  <si>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</si>
  <si>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</si>
  <si>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</si>
  <si>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</si>
  <si>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</si>
  <si>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</si>
  <si>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</si>
  <si>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</si>
  <si>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</si>
  <si>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</si>
  <si>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</si>
  <si>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</si>
  <si>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</si>
  <si>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</si>
  <si>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</si>
  <si>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</si>
  <si>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</si>
  <si>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</si>
  <si>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</si>
  <si>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</si>
  <si>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</si>
  <si>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</si>
  <si>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</si>
  <si>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</si>
  <si>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</si>
  <si>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</si>
  <si>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</si>
  <si>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</si>
  <si>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</si>
  <si>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</si>
  <si>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</si>
  <si>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</si>
  <si>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</si>
  <si>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</si>
  <si>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</si>
  <si>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</si>
  <si>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</si>
  <si>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</si>
  <si>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</si>
  <si>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</si>
  <si>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</si>
  <si>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</si>
  <si>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</si>
  <si>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</si>
  <si>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</si>
  <si>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</si>
  <si>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</si>
  <si>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</si>
  <si>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</si>
  <si>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</si>
  <si>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</si>
  <si>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</si>
  <si>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</si>
  <si>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</si>
  <si>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</si>
  <si>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</si>
  <si>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</si>
  <si>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</si>
  <si>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</si>
  <si>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</si>
  <si>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</si>
  <si>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</si>
  <si>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</si>
  <si>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</si>
  <si>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</si>
  <si>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</si>
  <si>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</si>
  <si>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</si>
  <si>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</si>
  <si>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</si>
  <si>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</si>
  <si>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</si>
  <si>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</si>
  <si>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</si>
  <si>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</si>
  <si>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</si>
  <si>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</si>
  <si>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</si>
  <si>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</si>
  <si>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</si>
  <si>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</si>
  <si>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</si>
  <si>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</si>
  <si>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</si>
  <si>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</si>
  <si>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</si>
  <si>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</si>
  <si>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</si>
  <si>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</si>
  <si>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</si>
  <si>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</si>
  <si>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</si>
  <si>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</si>
  <si>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</si>
  <si>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</si>
  <si>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</si>
  <si>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</si>
  <si>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</si>
  <si>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</si>
  <si>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</si>
  <si>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</si>
  <si>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</si>
  <si>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</si>
  <si>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</si>
  <si>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</si>
  <si>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</si>
  <si>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</si>
  <si>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</si>
  <si>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</si>
  <si>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</si>
  <si>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</si>
  <si>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</si>
  <si>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</si>
  <si>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</si>
  <si>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</si>
  <si>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</si>
  <si>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</si>
  <si>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</si>
  <si>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</si>
  <si>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</si>
  <si>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</si>
  <si>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</si>
  <si>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</si>
  <si>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</si>
  <si>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</si>
  <si>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</si>
  <si>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</si>
  <si>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</si>
  <si>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</si>
  <si>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</si>
  <si>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</si>
  <si>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</si>
  <si>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</si>
  <si>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</si>
  <si>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</si>
  <si>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</si>
  <si>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</si>
  <si>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</si>
  <si>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</si>
  <si>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</si>
  <si>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</si>
  <si>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</si>
  <si>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</si>
  <si>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</si>
  <si>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</si>
  <si>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</si>
  <si>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</si>
  <si>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</si>
  <si>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</si>
  <si>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</si>
  <si>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</si>
  <si>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</si>
  <si>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</si>
  <si>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</si>
  <si>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</si>
  <si>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</si>
  <si>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</si>
  <si>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</si>
  <si>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</si>
  <si>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</si>
  <si>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</si>
  <si>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</si>
  <si>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</si>
  <si>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</si>
  <si>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</si>
  <si>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</si>
  <si>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</si>
  <si>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</si>
  <si>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</si>
  <si>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</si>
  <si>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</si>
  <si>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</si>
  <si>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</si>
  <si>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</si>
  <si>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</si>
  <si>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</si>
  <si>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</si>
  <si>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</si>
  <si>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</si>
  <si>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</si>
  <si>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</si>
  <si>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</si>
  <si>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</si>
  <si>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</si>
  <si>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</si>
  <si>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</si>
  <si>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</si>
  <si>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</si>
  <si>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</si>
  <si>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</si>
  <si>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</si>
  <si>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</si>
  <si>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</si>
  <si>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</si>
  <si>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</si>
  <si>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</si>
  <si>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</si>
  <si>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</si>
  <si>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</si>
  <si>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</si>
  <si>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</si>
  <si>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</si>
  <si>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</si>
  <si>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</si>
  <si>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</si>
  <si>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</si>
  <si>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</si>
  <si>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</si>
  <si>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</si>
  <si>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</si>
  <si>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</si>
  <si>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</si>
  <si>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</si>
  <si>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</si>
  <si>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</si>
  <si>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</si>
  <si>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</si>
  <si>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</si>
  <si>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</si>
  <si>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</si>
  <si>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</si>
  <si>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</si>
  <si>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</si>
  <si>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</si>
  <si>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</si>
  <si>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</si>
  <si>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</si>
  <si>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</si>
  <si>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</si>
  <si>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</si>
  <si>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</si>
  <si>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</si>
  <si>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</si>
  <si>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</si>
  <si>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</si>
  <si>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</si>
  <si>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</si>
  <si>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</si>
  <si>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</si>
  <si>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</si>
  <si>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</si>
  <si>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</si>
  <si>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</si>
  <si>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</si>
  <si>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</si>
  <si>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</si>
  <si>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</si>
  <si>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</si>
  <si>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</si>
  <si>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</si>
  <si>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</si>
  <si>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</si>
  <si>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</si>
  <si>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</si>
  <si>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</si>
  <si>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</si>
  <si>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</si>
  <si>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</si>
  <si>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</si>
  <si>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</si>
  <si>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</si>
  <si>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</si>
  <si>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</si>
  <si>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</si>
  <si>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</si>
  <si>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</si>
  <si>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</si>
  <si>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</si>
  <si>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</si>
  <si>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</si>
  <si>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</si>
  <si>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</si>
  <si>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</si>
  <si>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</si>
  <si>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</si>
  <si>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</si>
  <si>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</si>
  <si>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</si>
  <si>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</si>
  <si>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</si>
  <si>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</si>
  <si>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</si>
  <si>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</si>
  <si>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</si>
  <si>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</si>
  <si>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</si>
  <si>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</si>
  <si>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</si>
  <si>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</si>
  <si>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</si>
  <si>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</si>
  <si>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</si>
  <si>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</si>
  <si>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</si>
  <si>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</si>
  <si>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</si>
  <si>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</si>
  <si>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</si>
  <si>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</si>
  <si>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</si>
  <si>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</si>
  <si>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</si>
  <si>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</si>
  <si>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</si>
  <si>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</si>
  <si>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</si>
  <si>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</si>
  <si>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</si>
  <si>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</si>
  <si>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</si>
  <si>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</si>
  <si>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</si>
  <si>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</si>
  <si>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</si>
  <si>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</si>
  <si>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</si>
  <si>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</si>
  <si>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</si>
  <si>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</si>
  <si>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</si>
  <si>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</si>
  <si>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</si>
  <si>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</si>
  <si>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</si>
  <si>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</si>
  <si>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</si>
  <si>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</si>
  <si>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</si>
  <si>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</si>
  <si>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</si>
  <si>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</si>
  <si>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</si>
  <si>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</si>
  <si>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</si>
  <si>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</si>
  <si>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</si>
  <si>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</si>
  <si>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</si>
  <si>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</si>
  <si>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</si>
  <si>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</si>
  <si>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</si>
  <si>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</si>
  <si>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</si>
  <si>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</si>
  <si>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</si>
  <si>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</si>
  <si>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</si>
  <si>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</si>
  <si>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</si>
  <si>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</si>
  <si>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</si>
  <si>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</si>
  <si>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</si>
  <si>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</si>
  <si>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</si>
  <si>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</si>
  <si>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</si>
  <si>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</si>
  <si>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</si>
  <si>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</si>
  <si>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</si>
  <si>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</si>
  <si>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</si>
  <si>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</si>
  <si>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</si>
  <si>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</si>
  <si>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</si>
  <si>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</si>
  <si>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</si>
  <si>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</si>
  <si>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</si>
  <si>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</si>
  <si>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</si>
  <si>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</si>
  <si>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</si>
  <si>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</si>
  <si>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</si>
  <si>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</si>
  <si>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</si>
  <si>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</si>
  <si>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</si>
  <si>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</si>
  <si>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</si>
  <si>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</si>
  <si>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</si>
  <si>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</si>
  <si>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</si>
  <si>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</si>
  <si>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</si>
  <si>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</si>
  <si>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</si>
  <si>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</si>
  <si>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</si>
  <si>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</si>
  <si>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</si>
  <si>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</si>
  <si>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</si>
  <si>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</si>
  <si>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</si>
  <si>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</si>
  <si>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</si>
  <si>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</si>
  <si>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</si>
  <si>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</si>
  <si>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</si>
  <si>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</si>
  <si>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</si>
  <si>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</si>
  <si>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</si>
  <si>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</si>
  <si>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</si>
  <si>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</si>
  <si>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</si>
  <si>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</si>
  <si>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</si>
  <si>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</si>
  <si>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</si>
  <si>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</si>
  <si>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</si>
  <si>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</si>
  <si>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</si>
  <si>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</si>
  <si>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</si>
  <si>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</si>
  <si>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</si>
  <si>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</si>
  <si>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</si>
  <si>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</si>
  <si>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</si>
  <si>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</si>
  <si>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</si>
  <si>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</si>
  <si>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</si>
  <si>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</si>
  <si>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</si>
  <si>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</si>
  <si>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</si>
  <si>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</si>
  <si>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</si>
  <si>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</si>
  <si>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</si>
  <si>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</si>
  <si>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</si>
  <si>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</si>
  <si>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</si>
  <si>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</si>
  <si>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</si>
  <si>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</si>
  <si>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</si>
  <si>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</si>
  <si>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</si>
  <si>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</si>
  <si>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</si>
  <si>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</si>
  <si>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</si>
  <si>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</si>
  <si>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</si>
  <si>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</si>
  <si>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</si>
  <si>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</si>
  <si>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</si>
  <si>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</si>
  <si>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</si>
  <si>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</si>
  <si>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</si>
  <si>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</si>
  <si>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</si>
  <si>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</si>
  <si>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</si>
  <si>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</si>
  <si>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</si>
  <si>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</si>
  <si>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</si>
  <si>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</si>
  <si>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</si>
  <si>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</si>
  <si>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</si>
  <si>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</si>
  <si>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</si>
  <si>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</si>
  <si>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</si>
  <si>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</si>
  <si>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</si>
  <si>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</si>
  <si>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</si>
  <si>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</si>
  <si>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</si>
  <si>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</si>
  <si>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</si>
  <si>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</si>
  <si>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</si>
  <si>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</si>
  <si>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</si>
  <si>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</si>
  <si>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</si>
  <si>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</si>
  <si>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</si>
  <si>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</si>
  <si>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</si>
  <si>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</si>
  <si>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</si>
  <si>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</si>
  <si>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</si>
  <si>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</si>
  <si>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</si>
  <si>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</si>
  <si>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</si>
  <si>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</si>
  <si>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</si>
  <si>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</si>
  <si>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</si>
  <si>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</si>
  <si>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</si>
  <si>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</si>
  <si>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</si>
  <si>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</si>
  <si>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</si>
  <si>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</si>
  <si>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</si>
  <si>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</si>
  <si>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</si>
  <si>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</si>
  <si>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</si>
  <si>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</si>
  <si>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</si>
  <si>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</si>
  <si>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</si>
  <si>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</si>
  <si>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</si>
  <si>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</si>
  <si>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</si>
  <si>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</si>
  <si>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</si>
  <si>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</si>
  <si>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</si>
  <si>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</si>
  <si>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</si>
  <si>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</si>
  <si>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</si>
  <si>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</si>
  <si>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</si>
  <si>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</si>
  <si>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</si>
  <si>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</si>
  <si>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</si>
  <si>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</si>
  <si>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</si>
  <si>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</si>
  <si>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</si>
  <si>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</si>
  <si>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</si>
  <si>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</si>
  <si>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</si>
  <si>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</si>
  <si>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</si>
  <si>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</si>
  <si>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</si>
  <si>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</si>
  <si>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</si>
  <si>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</si>
  <si>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</si>
  <si>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</si>
  <si>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</si>
  <si>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</si>
  <si>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</si>
  <si>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</si>
  <si>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</si>
  <si>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</si>
  <si>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</si>
  <si>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</si>
  <si>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</si>
  <si>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</si>
  <si>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</si>
  <si>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</si>
  <si>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</si>
  <si>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</si>
  <si>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</si>
  <si>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</si>
  <si>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</si>
  <si>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</si>
  <si>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</si>
  <si>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</si>
  <si>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</si>
  <si>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</si>
  <si>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</si>
  <si>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</si>
  <si>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</si>
  <si>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</si>
  <si>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</si>
  <si>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</si>
  <si>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</si>
  <si>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</si>
  <si>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</si>
  <si>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</si>
  <si>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</si>
  <si>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</si>
  <si>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</si>
  <si>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</si>
  <si>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</si>
  <si>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</si>
  <si>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</si>
  <si>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</si>
  <si>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</si>
  <si>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</si>
  <si>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</si>
  <si>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</si>
  <si>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</si>
  <si>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</si>
  <si>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</si>
  <si>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</si>
  <si>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</si>
  <si>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</si>
  <si>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</si>
  <si>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</si>
  <si>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</si>
  <si>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</si>
  <si>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</si>
  <si>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</si>
  <si>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</si>
  <si>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</si>
  <si>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</si>
  <si>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</si>
  <si>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</si>
  <si>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</si>
  <si>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</si>
  <si>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</si>
  <si>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</si>
  <si>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</si>
  <si>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</si>
  <si>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</si>
  <si>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</si>
  <si>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</si>
  <si>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</si>
  <si>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</si>
  <si>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</si>
  <si>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</si>
  <si>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</si>
  <si>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</si>
  <si>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</si>
  <si>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</si>
  <si>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</si>
  <si>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</si>
  <si>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</si>
  <si>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</si>
  <si>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</si>
  <si>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</si>
  <si>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</si>
  <si>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</si>
  <si>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</si>
  <si>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</si>
  <si>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</si>
  <si>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</si>
  <si>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</si>
  <si>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</si>
  <si>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</si>
  <si>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</si>
  <si>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</si>
  <si>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</si>
  <si>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</si>
  <si>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</si>
  <si>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</si>
  <si>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</si>
  <si>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</si>
  <si>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</si>
  <si>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</si>
  <si>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</si>
  <si>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</si>
  <si>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</si>
  <si>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</si>
  <si>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</si>
  <si>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</si>
  <si>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</si>
  <si>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</si>
  <si>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</si>
  <si>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</si>
  <si>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</si>
  <si>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</si>
  <si>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</si>
  <si>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</si>
  <si>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</si>
  <si>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</si>
  <si>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</si>
  <si>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</si>
  <si>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</si>
  <si>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</si>
  <si>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</si>
  <si>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</si>
  <si>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</si>
  <si>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</si>
  <si>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</si>
  <si>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</si>
  <si>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</si>
  <si>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</si>
  <si>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</si>
  <si>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</si>
  <si>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</si>
  <si>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</si>
  <si>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</si>
  <si>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</si>
  <si>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</si>
  <si>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</si>
  <si>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</si>
  <si>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</si>
  <si>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</si>
  <si>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</si>
  <si>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</si>
  <si>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</si>
  <si>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</si>
  <si>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</si>
  <si>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</si>
  <si>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</si>
  <si>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</si>
  <si>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</si>
  <si>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</si>
  <si>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</si>
  <si>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</si>
  <si>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</si>
  <si>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</si>
  <si>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</si>
  <si>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</si>
  <si>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</si>
  <si>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</si>
  <si>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</si>
  <si>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</si>
  <si>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</si>
  <si>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</si>
  <si>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</si>
  <si>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</si>
  <si>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</si>
  <si>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</si>
  <si>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</si>
  <si>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</si>
  <si>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</si>
  <si>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</si>
  <si>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</si>
  <si>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</si>
  <si>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</si>
  <si>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</si>
  <si>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</si>
  <si>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</si>
  <si>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</si>
  <si>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</si>
  <si>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</si>
  <si>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</si>
  <si>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</si>
  <si>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</si>
  <si>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</si>
  <si>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</si>
  <si>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</si>
  <si>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</si>
  <si>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</si>
  <si>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</si>
  <si>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</si>
  <si>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</si>
  <si>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</si>
  <si>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</si>
  <si>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</si>
  <si>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</si>
  <si>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</si>
  <si>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</si>
  <si>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</si>
  <si>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</si>
  <si>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</si>
  <si>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</si>
  <si>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</si>
  <si>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</si>
  <si>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</si>
  <si>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</si>
  <si>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</si>
  <si>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</si>
  <si>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</si>
  <si>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</si>
  <si>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</si>
  <si>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</si>
  <si>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</si>
  <si>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</si>
  <si>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</si>
  <si>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</si>
  <si>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</si>
  <si>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</si>
  <si>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</si>
  <si>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</si>
  <si>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</si>
  <si>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</si>
  <si>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</si>
  <si>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</si>
  <si>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</si>
  <si>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</si>
  <si>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</si>
  <si>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</si>
  <si>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</si>
  <si>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</si>
  <si>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</si>
  <si>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</si>
  <si>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</si>
  <si>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</si>
  <si>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</si>
  <si>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</si>
  <si>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</si>
  <si>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</si>
  <si>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</si>
  <si>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</si>
  <si>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</si>
  <si>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</si>
  <si>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</si>
  <si>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</si>
  <si>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</si>
  <si>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</si>
  <si>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</si>
  <si>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</si>
  <si>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</si>
  <si>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</si>
  <si>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</si>
  <si>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</si>
  <si>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</si>
  <si>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</si>
  <si>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</si>
  <si>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</si>
  <si>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</si>
  <si>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</si>
  <si>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</si>
  <si>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</si>
  <si>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</si>
  <si>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</si>
  <si>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</si>
  <si>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</si>
  <si>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</si>
  <si>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</si>
  <si>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</si>
  <si>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</si>
  <si>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</si>
  <si>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</si>
  <si>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</si>
  <si>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</si>
  <si>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</si>
  <si>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</si>
  <si>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</si>
  <si>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</si>
  <si>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</si>
  <si>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</si>
  <si>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</si>
  <si>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</si>
  <si>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</si>
  <si>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</si>
  <si>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</si>
  <si>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</si>
  <si>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</si>
  <si>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</si>
  <si>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</si>
  <si>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</si>
  <si>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</si>
  <si>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</si>
  <si>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</si>
  <si>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</si>
  <si>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</si>
  <si>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</si>
  <si>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</si>
  <si>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</si>
  <si>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</si>
  <si>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</si>
  <si>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</si>
  <si>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</si>
  <si>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</si>
  <si>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</si>
  <si>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</si>
  <si>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</si>
  <si>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</si>
  <si>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</si>
  <si>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</si>
  <si>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</si>
  <si>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</si>
  <si>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</si>
  <si>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</si>
  <si>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</si>
  <si>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</si>
  <si>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</si>
  <si>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</si>
  <si>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</si>
  <si>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</si>
  <si>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</si>
  <si>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</si>
  <si>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</si>
  <si>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</si>
  <si>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</si>
  <si>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</si>
  <si>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</si>
  <si>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</si>
  <si>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</si>
  <si>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</si>
  <si>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</si>
  <si>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</si>
  <si>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</si>
  <si>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</si>
  <si>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</si>
  <si>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</si>
  <si>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</si>
  <si>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</si>
  <si>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</si>
  <si>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</si>
  <si>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</si>
  <si>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</si>
  <si>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</si>
  <si>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</si>
  <si>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</si>
  <si>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</si>
  <si>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</si>
  <si>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</si>
  <si>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</si>
  <si>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</si>
  <si>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</si>
  <si>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</si>
  <si>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</si>
  <si>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</si>
  <si>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</si>
  <si>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</si>
  <si>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</si>
  <si>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</si>
  <si>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</si>
  <si>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</si>
  <si>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</si>
  <si>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</si>
  <si>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</si>
  <si>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</si>
  <si>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</si>
  <si>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</si>
  <si>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</si>
  <si>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</si>
  <si>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</si>
  <si>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</si>
  <si>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</si>
  <si>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</si>
  <si>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</si>
  <si>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</si>
  <si>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</si>
  <si>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</si>
  <si>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</si>
  <si>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</si>
  <si>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</si>
  <si>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</si>
  <si>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</si>
  <si>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</si>
  <si>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</si>
  <si>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</si>
  <si>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</si>
  <si>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</si>
  <si>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</si>
  <si>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</si>
  <si>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</si>
  <si>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</si>
  <si>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</si>
  <si>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</si>
  <si>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</si>
  <si>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</si>
  <si>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</si>
  <si>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</si>
  <si>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</si>
  <si>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</si>
  <si>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</si>
  <si>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</si>
  <si>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</si>
  <si>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</si>
  <si>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</si>
  <si>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</si>
  <si>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</si>
  <si>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</si>
  <si>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</si>
  <si>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</si>
  <si>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</si>
  <si>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</si>
  <si>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</si>
  <si>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</si>
  <si>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</si>
  <si>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</si>
  <si>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</si>
  <si>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</si>
  <si>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</si>
  <si>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</si>
  <si>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</si>
  <si>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</si>
  <si>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</si>
  <si>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</si>
  <si>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</si>
  <si>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</si>
  <si>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</si>
  <si>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</si>
  <si>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</si>
  <si>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</si>
  <si>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</si>
  <si>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</si>
  <si>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</si>
  <si>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</si>
  <si>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</si>
  <si>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</si>
  <si>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</si>
  <si>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</si>
  <si>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</si>
  <si>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</si>
  <si>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</si>
  <si>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</si>
  <si>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</si>
  <si>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</si>
  <si>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</si>
  <si>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</si>
  <si>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</si>
  <si>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</si>
  <si>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</si>
  <si>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</si>
  <si>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</si>
  <si>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</si>
  <si>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</si>
  <si>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</si>
  <si>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</si>
  <si>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</si>
  <si>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</si>
  <si>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</si>
  <si>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</si>
  <si>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</si>
  <si>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</si>
  <si>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</si>
  <si>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</si>
  <si>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</si>
  <si>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</si>
  <si>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</si>
  <si>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</si>
  <si>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</si>
  <si>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</si>
  <si>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</si>
  <si>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</si>
  <si>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</si>
  <si>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</si>
  <si>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</si>
  <si>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</si>
  <si>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</si>
  <si>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</si>
  <si>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</si>
  <si>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</si>
  <si>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</si>
  <si>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</si>
  <si>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</si>
  <si>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</si>
  <si>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</si>
  <si>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</si>
  <si>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</si>
  <si>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</si>
  <si>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</si>
  <si>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</si>
  <si>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</si>
  <si>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</si>
  <si>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</si>
  <si>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</si>
  <si>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</si>
  <si>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</si>
  <si>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</si>
  <si>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</si>
  <si>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</si>
  <si>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</si>
  <si>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</si>
  <si>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</si>
  <si>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</si>
  <si>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</si>
  <si>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</si>
  <si>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</si>
  <si>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</si>
  <si>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</si>
  <si>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</si>
  <si>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</si>
  <si>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</si>
  <si>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</si>
  <si>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</si>
  <si>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</si>
  <si>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</si>
  <si>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</si>
  <si>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</si>
  <si>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</si>
  <si>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</si>
  <si>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</si>
  <si>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</si>
  <si>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</si>
  <si>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</si>
  <si>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</si>
  <si>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</si>
  <si>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</si>
  <si>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</si>
  <si>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</si>
  <si>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</si>
  <si>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</si>
  <si>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</si>
  <si>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</si>
  <si>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</si>
  <si>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</si>
  <si>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</si>
  <si>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</si>
  <si>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</si>
  <si>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</si>
  <si>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</si>
  <si>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</si>
  <si>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</si>
  <si>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</si>
  <si>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</si>
  <si>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</si>
  <si>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</si>
  <si>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</si>
  <si>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</si>
  <si>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</si>
  <si>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</si>
  <si>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</si>
  <si>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</si>
  <si>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</si>
  <si>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</si>
  <si>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</si>
  <si>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</si>
  <si>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</si>
  <si>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</si>
  <si>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</si>
  <si>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</si>
  <si>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</si>
  <si>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</si>
  <si>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</si>
  <si>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</si>
  <si>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</si>
  <si>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</si>
  <si>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</si>
  <si>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</si>
  <si>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</si>
  <si>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</si>
  <si>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</si>
  <si>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</si>
  <si>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</si>
  <si>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</si>
  <si>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</si>
  <si>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</si>
  <si>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</si>
  <si>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</si>
  <si>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</si>
  <si>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</si>
  <si>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</si>
  <si>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</si>
  <si>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</si>
  <si>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</si>
  <si>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</si>
  <si>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</si>
  <si>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</si>
  <si>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</si>
  <si>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</si>
  <si>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</si>
  <si>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</si>
  <si>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</si>
  <si>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</si>
  <si>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</si>
  <si>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</si>
  <si>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</si>
  <si>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</si>
  <si>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</si>
  <si>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</si>
  <si>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</si>
  <si>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</si>
  <si>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</si>
  <si>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</si>
  <si>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</si>
  <si>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</si>
  <si>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</si>
  <si>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</si>
  <si>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</si>
  <si>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</si>
  <si>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</si>
  <si>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</si>
  <si>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</si>
  <si>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</si>
  <si>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</si>
  <si>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</si>
  <si>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</si>
  <si>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</si>
  <si>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</si>
  <si>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</si>
  <si>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</si>
  <si>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</si>
  <si>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</si>
  <si>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</si>
  <si>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</si>
  <si>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</si>
  <si>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</si>
  <si>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</si>
  <si>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</si>
  <si>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</si>
  <si>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</si>
  <si>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</si>
  <si>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</si>
  <si>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</si>
  <si>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</si>
  <si>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</si>
  <si>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</si>
  <si>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</si>
  <si>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</si>
  <si>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</si>
  <si>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</si>
  <si>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</si>
  <si>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</si>
  <si>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</si>
  <si>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</si>
  <si>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</si>
  <si>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</si>
  <si>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</si>
  <si>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</si>
  <si>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</si>
  <si>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</si>
  <si>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</si>
  <si>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</si>
  <si>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</si>
  <si>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</si>
  <si>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</si>
  <si>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</si>
  <si>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</si>
  <si>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</si>
  <si>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</si>
  <si>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</si>
  <si>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</si>
  <si>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</si>
  <si>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</si>
  <si>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</si>
  <si>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</si>
  <si>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</si>
  <si>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</si>
  <si>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</si>
  <si>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</si>
  <si>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</si>
  <si>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</si>
  <si>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</si>
  <si>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</si>
  <si>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</si>
  <si>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</si>
  <si>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</si>
  <si>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</si>
  <si>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</si>
  <si>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</si>
  <si>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</si>
  <si>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</si>
  <si>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</si>
  <si>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</si>
  <si>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</si>
  <si>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</si>
  <si>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</si>
  <si>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</si>
  <si>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</si>
  <si>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</si>
  <si>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</si>
  <si>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</si>
  <si>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</si>
  <si>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</si>
  <si>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</si>
  <si>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</si>
  <si>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</si>
  <si>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</si>
  <si>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</si>
  <si>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</si>
  <si>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</si>
  <si>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</si>
  <si>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</si>
  <si>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</si>
  <si>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</si>
  <si>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</si>
  <si>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</si>
  <si>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</si>
  <si>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</si>
  <si>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</si>
  <si>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</si>
  <si>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</si>
  <si>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</si>
  <si>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</si>
  <si>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</si>
  <si>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</si>
  <si>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</si>
  <si>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</si>
  <si>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</si>
  <si>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</si>
  <si>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</si>
  <si>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</si>
  <si>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</si>
  <si>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</si>
  <si>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</si>
  <si>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</si>
  <si>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</si>
  <si>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</si>
  <si>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</si>
  <si>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</si>
  <si>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</si>
  <si>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</si>
  <si>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</si>
  <si>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</si>
  <si>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</si>
  <si>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</si>
  <si>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</si>
  <si>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</si>
  <si>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</si>
  <si>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</si>
  <si>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</si>
  <si>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</si>
  <si>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</si>
  <si>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</si>
  <si>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</si>
  <si>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</si>
  <si>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</si>
  <si>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</si>
  <si>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</si>
  <si>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</si>
  <si>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</si>
  <si>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</si>
  <si>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</si>
  <si>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</si>
  <si>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</si>
  <si>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</si>
  <si>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</si>
  <si>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</si>
  <si>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</si>
  <si>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</si>
  <si>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</si>
  <si>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</si>
  <si>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</si>
  <si>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</si>
  <si>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</si>
  <si>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</si>
  <si>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</si>
  <si>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</si>
  <si>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</si>
  <si>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</si>
  <si>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</si>
  <si>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</si>
  <si>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</si>
  <si>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</si>
  <si>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</si>
  <si>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</si>
  <si>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</si>
  <si>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</si>
  <si>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</si>
  <si>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</si>
  <si>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</si>
  <si>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</si>
  <si>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</si>
  <si>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</si>
  <si>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</si>
  <si>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</si>
  <si>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</si>
  <si>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</si>
  <si>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</si>
  <si>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</si>
  <si>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</si>
  <si>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</si>
  <si>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</si>
  <si>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</si>
  <si>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</si>
  <si>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</si>
  <si>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</si>
  <si>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</si>
  <si>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</si>
  <si>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</si>
  <si>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</si>
  <si>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</si>
  <si>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</si>
  <si>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</si>
  <si>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</si>
  <si>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</si>
  <si>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</si>
  <si>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</si>
  <si>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</si>
  <si>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</si>
  <si>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</si>
  <si>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</si>
  <si>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</si>
  <si>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</si>
  <si>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</si>
  <si>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</si>
  <si>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</si>
  <si>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</si>
  <si>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</si>
  <si>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</si>
  <si>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</si>
  <si>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</si>
  <si>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</si>
  <si>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</si>
  <si>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</si>
  <si>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</si>
  <si>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</si>
  <si>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</si>
  <si>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</si>
  <si>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</si>
  <si>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</si>
  <si>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</si>
  <si>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</si>
  <si>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</si>
  <si>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</si>
  <si>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</si>
  <si>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</si>
  <si>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</si>
  <si>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</si>
  <si>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</si>
  <si>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</si>
  <si>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</si>
  <si>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</si>
  <si>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</si>
  <si>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</si>
  <si>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</si>
  <si>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</si>
  <si>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</si>
  <si>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</si>
  <si>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</si>
  <si>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</si>
  <si>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</si>
  <si>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</si>
  <si>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</si>
  <si>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</si>
  <si>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</si>
  <si>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</si>
  <si>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</si>
  <si>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</si>
  <si>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</si>
  <si>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</si>
  <si>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</si>
  <si>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</si>
  <si>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</si>
  <si>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</si>
  <si>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</si>
  <si>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</si>
  <si>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</si>
  <si>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</si>
  <si>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</si>
  <si>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</si>
  <si>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</si>
  <si>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</si>
  <si>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</si>
  <si>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</si>
  <si>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</si>
  <si>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</si>
  <si>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</si>
  <si>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</si>
  <si>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</si>
  <si>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</si>
  <si>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</si>
  <si>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</si>
  <si>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</si>
  <si>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</si>
  <si>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</si>
  <si>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</si>
  <si>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</si>
  <si>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</si>
  <si>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</si>
  <si>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</si>
  <si>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</si>
  <si>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</si>
  <si>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</si>
  <si>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</si>
  <si>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</si>
  <si>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</si>
  <si>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</si>
  <si>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</si>
  <si>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</si>
  <si>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</si>
  <si>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</si>
  <si>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</si>
  <si>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</si>
  <si>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</si>
  <si>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</si>
  <si>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</si>
  <si>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</si>
  <si>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</si>
  <si>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</si>
  <si>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</si>
  <si>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</si>
  <si>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</si>
  <si>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</si>
  <si>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</si>
  <si>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</si>
  <si>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</si>
  <si>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</si>
  <si>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</si>
  <si>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</si>
  <si>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</si>
  <si>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</si>
  <si>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</si>
  <si>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</si>
  <si>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</si>
  <si>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</si>
  <si>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</si>
  <si>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</si>
  <si>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</si>
  <si>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</si>
  <si>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</si>
  <si>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</si>
  <si>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</si>
  <si>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</si>
  <si>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</si>
  <si>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</si>
  <si>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</si>
  <si>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</si>
  <si>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</si>
  <si>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</si>
  <si>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</si>
  <si>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</si>
  <si>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</si>
  <si>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</si>
  <si>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</si>
  <si>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</si>
  <si>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</si>
  <si>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</si>
  <si>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</si>
  <si>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</si>
  <si>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</si>
  <si>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</si>
  <si>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</si>
  <si>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</si>
  <si>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</si>
  <si>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</si>
  <si>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</si>
  <si>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</si>
  <si>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</si>
  <si>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</si>
  <si>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</si>
  <si>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</si>
  <si>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</si>
  <si>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</si>
  <si>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</si>
  <si>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</si>
  <si>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</si>
  <si>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</si>
  <si>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</si>
  <si>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</si>
  <si>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</si>
  <si>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</si>
  <si>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</si>
  <si>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</si>
  <si>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</si>
  <si>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</si>
  <si>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</si>
  <si>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</si>
  <si>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</si>
  <si>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</si>
  <si>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</si>
  <si>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</si>
  <si>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</si>
  <si>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</si>
  <si>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</si>
  <si>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</si>
  <si>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</si>
  <si>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</si>
  <si>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</si>
  <si>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</si>
  <si>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</si>
  <si>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</si>
  <si>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</si>
  <si>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</si>
  <si>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</si>
  <si>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</si>
  <si>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</si>
  <si>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</si>
  <si>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</si>
  <si>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</si>
  <si>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</si>
  <si>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</si>
  <si>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</si>
  <si>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</si>
  <si>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</si>
  <si>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</si>
  <si>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</si>
  <si>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</si>
  <si>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</si>
  <si>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</si>
  <si>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</si>
  <si>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</si>
  <si>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</si>
  <si>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</si>
  <si>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</si>
  <si>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</si>
  <si>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</si>
  <si>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</si>
  <si>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</si>
  <si>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</si>
  <si>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</si>
  <si>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</si>
  <si>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</si>
  <si>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</si>
  <si>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</si>
  <si>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</si>
  <si>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</si>
  <si>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</si>
  <si>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</si>
  <si>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</si>
  <si>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</si>
  <si>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</si>
  <si>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</si>
  <si>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</si>
  <si>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</si>
  <si>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</si>
  <si>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</si>
  <si>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</si>
  <si>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</si>
  <si>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</si>
  <si>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</si>
  <si>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</si>
  <si>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</si>
  <si>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</si>
  <si>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</si>
  <si>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</si>
  <si>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</si>
  <si>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</si>
  <si>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</si>
  <si>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</si>
  <si>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</si>
  <si>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</si>
  <si>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</si>
  <si>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</si>
  <si>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</si>
  <si>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</si>
  <si>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</si>
  <si>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</si>
  <si>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</si>
  <si>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</si>
  <si>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</si>
  <si>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</si>
  <si>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</si>
  <si>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</si>
  <si>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</si>
  <si>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</si>
  <si>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</si>
  <si>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</si>
  <si>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</si>
  <si>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</si>
  <si>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</si>
  <si>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</si>
  <si>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</si>
  <si>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</si>
  <si>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</si>
  <si>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</si>
  <si>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</si>
  <si>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</si>
  <si>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</si>
  <si>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</si>
  <si>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</si>
  <si>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</si>
  <si>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</si>
  <si>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</si>
  <si>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</si>
  <si>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</si>
  <si>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</si>
  <si>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</si>
  <si>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</si>
  <si>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</si>
  <si>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</si>
  <si>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</si>
  <si>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</si>
  <si>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</si>
  <si>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</si>
  <si>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</si>
  <si>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</si>
  <si>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</si>
  <si>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</si>
  <si>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</si>
  <si>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</si>
  <si>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</si>
  <si>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</si>
  <si>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</si>
  <si>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</si>
  <si>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</si>
  <si>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</si>
  <si>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</si>
  <si>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</si>
  <si>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</si>
  <si>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</si>
  <si>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</si>
  <si>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</si>
  <si>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</si>
  <si>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</si>
  <si>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</si>
  <si>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</si>
  <si>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</si>
  <si>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</si>
  <si>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</si>
  <si>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</si>
  <si>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</si>
  <si>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</si>
  <si>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</si>
  <si>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</si>
  <si>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</si>
  <si>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</si>
  <si>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</si>
  <si>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</si>
  <si>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</si>
  <si>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</si>
  <si>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</si>
  <si>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</si>
  <si>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</si>
  <si>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</si>
  <si>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</si>
  <si>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</si>
  <si>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</si>
  <si>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</si>
  <si>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</si>
  <si>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</si>
  <si>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</si>
  <si>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</si>
  <si>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</si>
  <si>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</si>
  <si>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</si>
  <si>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</si>
  <si>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</si>
  <si>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</si>
  <si>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</si>
  <si>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</si>
  <si>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</si>
  <si>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</si>
  <si>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</si>
  <si>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</si>
  <si>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</si>
  <si>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</si>
  <si>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</si>
  <si>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</si>
  <si>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</si>
  <si>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</si>
  <si>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</si>
  <si>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</si>
  <si>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</si>
  <si>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</si>
  <si>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</si>
  <si>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</si>
  <si>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</si>
  <si>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</si>
  <si>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</si>
  <si>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</si>
  <si>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</si>
  <si>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</si>
  <si>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</si>
  <si>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</si>
  <si>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</si>
  <si>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</si>
  <si>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</si>
  <si>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</si>
  <si>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</si>
  <si>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</si>
  <si>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</si>
  <si>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</si>
  <si>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</si>
  <si>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</si>
  <si>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</si>
  <si>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</si>
  <si>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</si>
  <si>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</si>
  <si>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</si>
  <si>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</si>
  <si>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</si>
  <si>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</si>
  <si>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</si>
  <si>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</si>
  <si>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</si>
  <si>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</si>
  <si>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</si>
  <si>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</si>
  <si>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</si>
  <si>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</si>
  <si>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</si>
  <si>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</si>
  <si>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</si>
  <si>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</si>
  <si>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</si>
  <si>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</si>
  <si>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</si>
  <si>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</si>
  <si>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</si>
  <si>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</si>
  <si>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</si>
  <si>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</si>
  <si>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</si>
  <si>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</si>
  <si>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</si>
  <si>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</si>
  <si>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</si>
  <si>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</si>
  <si>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</si>
  <si>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</si>
  <si>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</si>
  <si>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</si>
  <si>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</si>
  <si>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</si>
  <si>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</si>
  <si>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</si>
  <si>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</si>
  <si>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</si>
  <si>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</si>
  <si>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</si>
  <si>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</si>
  <si>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</si>
  <si>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</si>
  <si>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</si>
  <si>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</si>
  <si>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</si>
  <si>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</si>
  <si>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</si>
  <si>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</si>
  <si>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</si>
  <si>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</si>
  <si>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</si>
  <si>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</si>
  <si>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</si>
  <si>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</si>
  <si>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</si>
  <si>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</si>
  <si>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</si>
  <si>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</si>
  <si>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</si>
  <si>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</si>
  <si>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</si>
  <si>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</si>
  <si>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</si>
  <si>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</si>
  <si>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</si>
  <si>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</si>
  <si>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</si>
  <si>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</si>
  <si>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</si>
  <si>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</si>
  <si>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</si>
  <si>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</si>
  <si>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</si>
  <si>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</si>
  <si>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</si>
  <si>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</si>
  <si>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</si>
  <si>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</si>
  <si>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</si>
  <si>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</si>
  <si>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</si>
  <si>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</si>
  <si>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</si>
  <si>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</si>
  <si>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</si>
  <si>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</si>
  <si>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</si>
  <si>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</si>
  <si>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</si>
  <si>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</si>
  <si>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</si>
  <si>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</si>
  <si>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</si>
  <si>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</si>
  <si>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</si>
  <si>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</si>
  <si>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</si>
  <si>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</si>
  <si>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</si>
  <si>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</si>
  <si>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</si>
  <si>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</si>
  <si>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</si>
  <si>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</si>
  <si>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</si>
  <si>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</si>
  <si>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</si>
  <si>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</si>
  <si>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</si>
  <si>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</si>
  <si>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</si>
  <si>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</si>
  <si>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</si>
  <si>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</si>
  <si>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</si>
  <si>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</si>
  <si>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</si>
  <si>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</si>
  <si>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</si>
  <si>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</si>
  <si>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</si>
  <si>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</si>
  <si>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</si>
  <si>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</si>
  <si>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</si>
  <si>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</si>
  <si>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</si>
  <si>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</si>
  <si>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</si>
  <si>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</si>
  <si>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</si>
  <si>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</si>
  <si>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</si>
  <si>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</si>
  <si>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</si>
  <si>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</si>
  <si>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</si>
  <si>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</si>
  <si>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</si>
  <si>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</si>
  <si>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</si>
  <si>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</si>
  <si>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</si>
  <si>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</si>
  <si>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</si>
  <si>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</si>
  <si>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</si>
  <si>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</si>
  <si>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</si>
  <si>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</si>
  <si>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</si>
  <si>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</si>
  <si>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</si>
  <si>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</si>
  <si>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</si>
  <si>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</si>
  <si>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</si>
  <si>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</si>
  <si>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</si>
  <si>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</si>
  <si>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</si>
  <si>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</si>
  <si>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</si>
  <si>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</si>
  <si>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</si>
  <si>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</si>
  <si>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</si>
  <si>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</si>
  <si>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</si>
  <si>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</si>
  <si>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</si>
  <si>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</si>
  <si>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</si>
  <si>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</si>
  <si>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</si>
  <si>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</si>
  <si>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</si>
  <si>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</si>
  <si>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</si>
  <si>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</si>
  <si>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</si>
  <si>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</si>
  <si>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</si>
  <si>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</si>
  <si>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</si>
  <si>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</si>
  <si>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</si>
  <si>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</si>
  <si>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</si>
  <si>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</si>
  <si>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</si>
  <si>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</si>
  <si>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</si>
  <si>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</si>
  <si>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</si>
  <si>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</si>
  <si>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</si>
  <si>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</si>
  <si>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</si>
  <si>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</si>
  <si>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</si>
  <si>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</si>
  <si>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</si>
  <si>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</si>
  <si>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</si>
  <si>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</si>
  <si>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</si>
  <si>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</si>
  <si>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</si>
  <si>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</si>
  <si>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</si>
  <si>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</si>
  <si>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</si>
  <si>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</si>
  <si>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</si>
  <si>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</si>
  <si>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</si>
  <si>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</si>
  <si>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</si>
  <si>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</si>
  <si>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</si>
  <si>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</si>
  <si>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</si>
  <si>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</si>
  <si>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</si>
  <si>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</si>
  <si>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</si>
  <si>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</si>
  <si>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</si>
  <si>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</si>
  <si>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</si>
  <si>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</si>
  <si>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</si>
  <si>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</si>
  <si>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</si>
  <si>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</si>
  <si>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</si>
  <si>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</si>
  <si>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</si>
  <si>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</si>
  <si>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</si>
  <si>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</si>
  <si>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</si>
  <si>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</si>
  <si>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</si>
  <si>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</si>
  <si>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</si>
  <si>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</si>
  <si>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</si>
  <si>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</si>
  <si>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</si>
  <si>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</si>
  <si>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</si>
  <si>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</si>
  <si>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</si>
  <si>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</si>
  <si>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</si>
  <si>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</si>
  <si>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</si>
  <si>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</si>
  <si>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</si>
  <si>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</si>
  <si>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</si>
  <si>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</si>
  <si>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</si>
  <si>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</si>
  <si>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</si>
  <si>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</si>
  <si>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</si>
  <si>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</si>
  <si>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</si>
  <si>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</si>
  <si>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</si>
  <si>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</si>
  <si>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</si>
  <si>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</si>
  <si>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</si>
  <si>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</si>
  <si>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</si>
  <si>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</si>
  <si>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</si>
  <si>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</si>
  <si>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</si>
  <si>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</si>
  <si>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</si>
  <si>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</si>
  <si>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</si>
  <si>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</si>
  <si>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</si>
  <si>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</si>
  <si>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</si>
  <si>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</si>
  <si>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</si>
  <si>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</si>
  <si>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</si>
  <si>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</si>
  <si>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</si>
  <si>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</si>
  <si>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</si>
  <si>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</si>
  <si>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</si>
  <si>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</si>
  <si>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</si>
  <si>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</si>
  <si>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</si>
  <si>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</si>
  <si>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</si>
  <si>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</si>
  <si>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</si>
  <si>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</si>
  <si>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</si>
  <si>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</si>
  <si>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</si>
  <si>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</si>
  <si>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</si>
  <si>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</si>
  <si>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</si>
  <si>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</si>
  <si>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</si>
  <si>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</si>
  <si>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</si>
  <si>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</si>
  <si>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</si>
  <si>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</si>
  <si>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</si>
  <si>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</si>
  <si>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</si>
  <si>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</si>
  <si>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</si>
  <si>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</si>
  <si>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</si>
  <si>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</si>
  <si>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</si>
  <si>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</si>
  <si>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</si>
  <si>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</si>
  <si>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</si>
  <si>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</si>
  <si>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</si>
  <si>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</si>
  <si>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</si>
  <si>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</si>
  <si>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</si>
  <si>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</si>
  <si>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</si>
  <si>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</si>
  <si>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</si>
  <si>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</si>
  <si>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</si>
  <si>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</si>
  <si>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</si>
  <si>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</si>
  <si>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</si>
  <si>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</si>
  <si>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</si>
  <si>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</si>
  <si>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</si>
  <si>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</si>
  <si>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</si>
  <si>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</si>
  <si>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</si>
  <si>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</si>
  <si>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</si>
  <si>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</si>
  <si>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</si>
  <si>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</si>
  <si>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</si>
  <si>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</si>
  <si>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</si>
  <si>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</si>
  <si>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</si>
  <si>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</si>
  <si>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</si>
  <si>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</si>
  <si>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</si>
  <si>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</si>
  <si>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</si>
  <si>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</si>
  <si>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</si>
  <si>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</si>
  <si>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</si>
  <si>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</si>
  <si>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</si>
  <si>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</si>
  <si>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</si>
  <si>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</si>
  <si>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</si>
  <si>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</si>
  <si>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</si>
  <si>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</si>
  <si>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</si>
  <si>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</si>
  <si>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</si>
  <si>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</si>
  <si>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</si>
  <si>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</si>
  <si>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</si>
  <si>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</si>
  <si>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</si>
  <si>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</si>
  <si>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</si>
  <si>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</si>
  <si>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</si>
  <si>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</si>
  <si>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</si>
  <si>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</si>
  <si>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</si>
  <si>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</si>
  <si>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</si>
  <si>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</si>
  <si>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</si>
  <si>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</si>
  <si>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</si>
  <si>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</si>
  <si>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</si>
  <si>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</si>
  <si>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</si>
  <si>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</si>
  <si>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</si>
  <si>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</si>
  <si>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</si>
  <si>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</si>
  <si>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</si>
  <si>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</si>
  <si>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</si>
  <si>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</si>
  <si>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</si>
  <si>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</si>
  <si>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</si>
  <si>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</si>
  <si>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</si>
  <si>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</si>
  <si>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</si>
  <si>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</si>
  <si>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</si>
  <si>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</si>
  <si>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</si>
  <si>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</si>
  <si>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</si>
  <si>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</si>
  <si>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</si>
  <si>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</si>
  <si>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</si>
  <si>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</si>
  <si>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</si>
  <si>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</si>
  <si>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</si>
  <si>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</si>
  <si>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</si>
  <si>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</si>
  <si>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</si>
  <si>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</si>
  <si>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</si>
  <si>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</si>
  <si>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</si>
  <si>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</si>
  <si>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</si>
  <si>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</si>
  <si>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</si>
  <si>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</si>
  <si>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</si>
  <si>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</si>
  <si>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</si>
  <si>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</si>
  <si>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</si>
  <si>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</si>
  <si>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</si>
  <si>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</si>
  <si>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</si>
  <si>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</si>
  <si>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</si>
  <si>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</si>
  <si>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</si>
  <si>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</si>
  <si>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</si>
  <si>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</si>
  <si>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</si>
  <si>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</si>
  <si>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</si>
  <si>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</si>
  <si>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</si>
  <si>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</si>
  <si>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</si>
  <si>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</si>
  <si>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</si>
  <si>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</si>
  <si>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</si>
  <si>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</si>
  <si>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</si>
  <si>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</si>
  <si>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</si>
  <si>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</si>
  <si>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</si>
  <si>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</si>
  <si>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</si>
  <si>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</si>
  <si>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</si>
  <si>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</si>
  <si>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</si>
  <si>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</si>
  <si>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</si>
  <si>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</si>
  <si>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</si>
  <si>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</si>
  <si>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</si>
  <si>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</si>
  <si>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</si>
  <si>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</si>
  <si>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</si>
  <si>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</si>
  <si>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</si>
  <si>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</si>
  <si>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</si>
  <si>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</si>
  <si>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</si>
  <si>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</si>
  <si>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</si>
  <si>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</si>
  <si>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</si>
  <si>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</si>
  <si>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</si>
  <si>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</si>
  <si>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</si>
  <si>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</si>
  <si>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</si>
  <si>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</si>
  <si>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</si>
  <si>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</si>
  <si>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</si>
  <si>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</si>
  <si>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</si>
  <si>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</si>
  <si>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</si>
  <si>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</si>
  <si>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</si>
  <si>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</si>
  <si>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</si>
  <si>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</si>
  <si>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</si>
  <si>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</si>
  <si>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</si>
  <si>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</si>
  <si>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</si>
  <si>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</si>
  <si>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</si>
  <si>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</si>
  <si>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</si>
  <si>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</si>
  <si>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</si>
  <si>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</si>
  <si>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</si>
  <si>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</si>
  <si>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</si>
  <si>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</si>
  <si>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</si>
  <si>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</si>
  <si>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</si>
  <si>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</si>
  <si>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</si>
  <si>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</si>
  <si>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</si>
  <si>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</si>
  <si>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</si>
  <si>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</si>
  <si>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</si>
  <si>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</si>
  <si>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</si>
  <si>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</si>
  <si>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</si>
  <si>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</si>
  <si>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</si>
  <si>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</si>
  <si>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</si>
  <si>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</si>
  <si>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</si>
  <si>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</si>
  <si>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</si>
  <si>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</si>
  <si>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</si>
  <si>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</si>
  <si>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</si>
  <si>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</si>
  <si>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</si>
  <si>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</si>
  <si>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</si>
  <si>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</si>
  <si>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</si>
  <si>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</si>
  <si>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</si>
  <si>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</si>
  <si>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</si>
  <si>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</si>
  <si>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</si>
  <si>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</si>
  <si>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</si>
  <si>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</si>
  <si>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</si>
  <si>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</si>
  <si>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</si>
  <si>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</si>
  <si>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</si>
  <si>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</si>
  <si>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</si>
  <si>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</si>
  <si>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</si>
  <si>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</si>
  <si>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</si>
  <si>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</si>
  <si>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</si>
  <si>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</si>
  <si>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</si>
  <si>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</si>
  <si>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</si>
  <si>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</si>
  <si>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</si>
  <si>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</si>
  <si>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</si>
  <si>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</si>
  <si>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</si>
  <si>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</si>
  <si>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</si>
  <si>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</si>
  <si>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</si>
  <si>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</si>
  <si>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</si>
  <si>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</si>
  <si>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</si>
  <si>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</si>
  <si>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</si>
  <si>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</si>
  <si>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</si>
  <si>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</si>
  <si>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</si>
  <si>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</si>
  <si>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</si>
  <si>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</si>
  <si>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</si>
  <si>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</si>
  <si>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</si>
  <si>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</si>
  <si>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</si>
  <si>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</si>
  <si>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</si>
  <si>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</si>
  <si>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</si>
  <si>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</si>
  <si>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</si>
  <si>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</si>
  <si>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</si>
  <si>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</si>
  <si>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</si>
  <si>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</si>
  <si>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</si>
  <si>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</si>
  <si>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</si>
  <si>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</si>
  <si>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</si>
  <si>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</si>
  <si>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</si>
  <si>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</si>
  <si>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</si>
  <si>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</si>
  <si>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</si>
  <si>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</si>
  <si>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</si>
  <si>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</si>
  <si>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</si>
  <si>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</si>
  <si>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</si>
  <si>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</si>
  <si>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</si>
  <si>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</si>
  <si>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</si>
  <si>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</si>
  <si>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</si>
  <si>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</si>
  <si>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</si>
  <si>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</si>
  <si>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</si>
  <si>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</si>
  <si>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</si>
  <si>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</si>
  <si>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</si>
  <si>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</si>
  <si>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</si>
  <si>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</si>
  <si>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</si>
  <si>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</si>
  <si>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</si>
  <si>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</si>
  <si>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</si>
  <si>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</si>
  <si>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</si>
  <si>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</si>
  <si>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</si>
  <si>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</si>
  <si>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</si>
  <si>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</si>
  <si>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</si>
  <si>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</si>
  <si>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</si>
  <si>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</si>
  <si>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</si>
  <si>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</si>
  <si>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</si>
  <si>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</si>
  <si>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</si>
  <si>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</si>
  <si>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</si>
  <si>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</si>
  <si>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</si>
  <si>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</si>
  <si>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</si>
  <si>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</si>
  <si>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</si>
  <si>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</si>
  <si>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</si>
  <si>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</si>
  <si>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</si>
  <si>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</si>
  <si>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</si>
  <si>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</si>
  <si>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</si>
  <si>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</si>
  <si>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</si>
  <si>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</si>
  <si>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</si>
  <si>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</si>
  <si>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</si>
  <si>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</si>
  <si>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</si>
  <si>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</si>
  <si>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</si>
  <si>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</si>
  <si>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</si>
  <si>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</si>
  <si>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</si>
  <si>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</si>
  <si>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</si>
  <si>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</si>
  <si>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</si>
  <si>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</si>
  <si>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</si>
  <si>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</si>
  <si>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</si>
  <si>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</si>
  <si>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</si>
  <si>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</si>
  <si>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</si>
  <si>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</si>
  <si>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</si>
  <si>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</si>
  <si>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</si>
  <si>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</si>
  <si>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</si>
  <si>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</si>
  <si>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</si>
  <si>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</si>
  <si>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</si>
  <si>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</si>
  <si>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</si>
  <si>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</si>
  <si>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</si>
  <si>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</si>
  <si>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</si>
  <si>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</si>
  <si>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</si>
  <si>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</si>
  <si>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</si>
  <si>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</si>
  <si>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</si>
  <si>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</si>
  <si>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</si>
  <si>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</si>
  <si>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</si>
  <si>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</si>
  <si>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</si>
  <si>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</si>
  <si>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</si>
  <si>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</si>
  <si>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</si>
  <si>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</si>
  <si>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</si>
  <si>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</si>
  <si>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</si>
  <si>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</si>
  <si>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</si>
  <si>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</si>
  <si>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</si>
  <si>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</si>
  <si>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</si>
  <si>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</si>
  <si>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</si>
  <si>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</si>
  <si>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</si>
  <si>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</si>
  <si>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</si>
  <si>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</si>
  <si>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</si>
  <si>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</si>
  <si>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</si>
  <si>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</si>
  <si>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</si>
  <si>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</si>
  <si>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</si>
  <si>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</si>
  <si>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</si>
  <si>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</si>
  <si>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</si>
  <si>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</si>
  <si>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</si>
  <si>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</si>
  <si>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</si>
  <si>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</si>
  <si>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</si>
  <si>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</si>
  <si>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</si>
  <si>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</si>
  <si>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</si>
  <si>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</si>
  <si>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</si>
  <si>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</si>
  <si>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</si>
  <si>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</si>
  <si>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</si>
  <si>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</si>
  <si>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</si>
  <si>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</si>
  <si>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</si>
  <si>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</si>
  <si>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</si>
  <si>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</si>
  <si>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</si>
  <si>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</si>
  <si>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</si>
  <si>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</si>
  <si>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</si>
  <si>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</si>
  <si>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</si>
  <si>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</si>
  <si>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</si>
  <si>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</si>
  <si>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</si>
  <si>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</si>
  <si>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</si>
  <si>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</si>
  <si>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</si>
  <si>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</si>
  <si>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</si>
  <si>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</si>
  <si>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</si>
  <si>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</si>
  <si>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</si>
  <si>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</si>
  <si>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</si>
  <si>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</si>
  <si>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</si>
  <si>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</si>
  <si>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</si>
  <si>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</si>
  <si>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</si>
  <si>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</si>
  <si>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</si>
  <si>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</si>
  <si>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</si>
  <si>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</si>
  <si>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</si>
  <si>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</si>
  <si>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</si>
  <si>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</si>
  <si>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</si>
  <si>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</si>
  <si>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</si>
  <si>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</si>
  <si>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</si>
  <si>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</si>
  <si>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</si>
  <si>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</si>
  <si>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</si>
  <si>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</si>
  <si>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</si>
  <si>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</si>
  <si>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</si>
  <si>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</si>
  <si>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</si>
  <si>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</si>
  <si>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</si>
  <si>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</si>
  <si>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</si>
  <si>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</si>
  <si>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</si>
  <si>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</si>
  <si>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</si>
  <si>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</si>
  <si>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</si>
  <si>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</si>
  <si>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</si>
  <si>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</si>
  <si>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</si>
  <si>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</si>
  <si>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</si>
  <si>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</si>
  <si>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</si>
  <si>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</si>
  <si>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</si>
  <si>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</si>
  <si>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</si>
  <si>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</si>
  <si>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</si>
  <si>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</si>
  <si>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</si>
  <si>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</si>
  <si>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</si>
  <si>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</si>
  <si>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</si>
  <si>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</si>
  <si>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</si>
  <si>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</si>
  <si>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</si>
  <si>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</si>
  <si>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</si>
  <si>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</si>
  <si>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</si>
  <si>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</si>
  <si>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</si>
  <si>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</si>
  <si>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</si>
  <si>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</si>
  <si>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</si>
  <si>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</si>
  <si>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</si>
  <si>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</si>
  <si>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</si>
  <si>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</si>
  <si>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</si>
  <si>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</si>
  <si>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</si>
  <si>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</si>
  <si>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</si>
  <si>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</si>
  <si>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</si>
  <si>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</si>
  <si>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</si>
  <si>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</si>
  <si>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</si>
  <si>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</si>
  <si>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</si>
  <si>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</si>
  <si>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</si>
  <si>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</si>
  <si>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</si>
  <si>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</si>
  <si>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</si>
  <si>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</si>
  <si>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</si>
  <si>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</si>
  <si>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</si>
  <si>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</si>
  <si>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</si>
  <si>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</si>
  <si>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</si>
  <si>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</si>
  <si>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</si>
  <si>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</si>
  <si>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</si>
  <si>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</si>
  <si>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</si>
  <si>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</si>
  <si>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</si>
  <si>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</si>
  <si>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</si>
  <si>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</si>
  <si>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</si>
  <si>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</si>
  <si>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</si>
  <si>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</si>
  <si>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</si>
  <si>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</si>
  <si>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</si>
  <si>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</si>
  <si>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</si>
  <si>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</si>
  <si>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</si>
  <si>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</si>
  <si>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</si>
  <si>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</si>
  <si>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</si>
  <si>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</si>
  <si>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</si>
  <si>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</si>
  <si>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</si>
  <si>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</si>
  <si>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</si>
  <si>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</si>
  <si>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</si>
  <si>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</si>
  <si>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</si>
  <si>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</si>
  <si>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</si>
  <si>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</si>
  <si>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</si>
  <si>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</si>
  <si>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</si>
  <si>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</si>
  <si>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</si>
  <si>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</si>
  <si>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</si>
  <si>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</si>
  <si>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</si>
  <si>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</si>
  <si>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</si>
  <si>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</si>
  <si>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</si>
  <si>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</si>
  <si>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</si>
  <si>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</si>
  <si>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</si>
  <si>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</si>
  <si>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</si>
  <si>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</si>
  <si>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</si>
  <si>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</si>
  <si>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</si>
  <si>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</si>
  <si>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</si>
  <si>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</si>
  <si>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</si>
  <si>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</si>
  <si>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</si>
  <si>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</si>
  <si>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</si>
  <si>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</si>
  <si>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</si>
  <si>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</si>
  <si>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</si>
  <si>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</si>
  <si>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</si>
  <si>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</si>
  <si>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</si>
  <si>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</si>
  <si>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</si>
  <si>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</si>
  <si>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</si>
  <si>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</si>
  <si>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</si>
  <si>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</si>
  <si>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</si>
  <si>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</si>
  <si>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</si>
  <si>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</si>
  <si>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</si>
  <si>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</si>
  <si>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</si>
  <si>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</si>
  <si>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</si>
  <si>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</si>
  <si>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</si>
  <si>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</si>
  <si>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</si>
  <si>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</si>
  <si>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</si>
  <si>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</si>
  <si>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</si>
  <si>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</si>
  <si>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</si>
  <si>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</si>
  <si>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</si>
  <si>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</si>
  <si>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</si>
  <si>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</si>
  <si>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</si>
  <si>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</si>
  <si>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</si>
  <si>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</si>
  <si>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</si>
  <si>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</si>
  <si>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</si>
  <si>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</si>
  <si>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</si>
  <si>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</si>
  <si>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</si>
  <si>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</si>
  <si>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</si>
  <si>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</si>
  <si>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</si>
  <si>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</si>
  <si>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</si>
  <si>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</si>
  <si>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</si>
  <si>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</si>
  <si>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</si>
  <si>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</si>
  <si>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</si>
  <si>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</si>
  <si>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</si>
  <si>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</si>
  <si>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</si>
  <si>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</si>
  <si>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</si>
  <si>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</si>
  <si>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</si>
  <si>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</si>
  <si>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</si>
  <si>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</si>
  <si>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</si>
  <si>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</si>
  <si>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</si>
  <si>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</si>
  <si>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</si>
  <si>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</si>
  <si>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</si>
  <si>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</si>
  <si>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</si>
  <si>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</si>
  <si>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</si>
  <si>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</si>
  <si>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</si>
  <si>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</si>
  <si>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</si>
  <si>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</si>
  <si>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</si>
  <si>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</si>
  <si>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</si>
  <si>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</si>
  <si>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</si>
  <si>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</si>
  <si>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</si>
  <si>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</si>
  <si>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</si>
  <si>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</si>
  <si>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</si>
  <si>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</si>
  <si>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</si>
  <si>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</si>
  <si>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</si>
  <si>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</si>
  <si>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</si>
  <si>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</si>
  <si>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</si>
  <si>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</si>
  <si>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</si>
  <si>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</si>
  <si>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</si>
  <si>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</si>
  <si>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</si>
  <si>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</si>
  <si>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</si>
  <si>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</si>
  <si>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</si>
  <si>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</si>
  <si>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</si>
  <si>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</si>
  <si>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</si>
  <si>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</si>
  <si>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</si>
  <si>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</si>
  <si>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</si>
  <si>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</si>
  <si>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</si>
  <si>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</si>
  <si>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</si>
  <si>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</si>
  <si>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</si>
  <si>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</si>
  <si>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</si>
  <si>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</si>
  <si>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</si>
  <si>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</si>
  <si>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</si>
  <si>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</si>
  <si>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</si>
  <si>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</si>
  <si>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</si>
  <si>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</si>
  <si>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</si>
  <si>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</si>
  <si>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</si>
  <si>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</si>
  <si>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</si>
  <si>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</si>
  <si>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</si>
  <si>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</si>
  <si>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</si>
  <si>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</si>
  <si>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</si>
  <si>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</si>
  <si>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</si>
  <si>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</si>
  <si>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</si>
  <si>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</si>
  <si>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</si>
  <si>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</si>
  <si>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</si>
  <si>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</si>
  <si>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</si>
  <si>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</si>
  <si>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</si>
  <si>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</si>
  <si>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</si>
  <si>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</si>
  <si>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</si>
  <si>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</si>
  <si>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</si>
  <si>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</si>
  <si>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</si>
  <si>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</si>
  <si>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</si>
  <si>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</si>
  <si>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</si>
  <si>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</si>
  <si>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</si>
  <si>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</si>
  <si>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</si>
  <si>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</si>
  <si>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</si>
  <si>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</si>
  <si>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</si>
  <si>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</si>
  <si>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</si>
  <si>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</si>
  <si>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</si>
  <si>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</si>
  <si>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</si>
  <si>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</si>
  <si>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</si>
  <si>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</si>
  <si>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</si>
  <si>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</si>
  <si>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</si>
  <si>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</si>
  <si>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</si>
  <si>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</si>
  <si>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</si>
  <si>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</si>
  <si>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</si>
  <si>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</si>
  <si>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</si>
  <si>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</si>
  <si>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</si>
  <si>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</si>
  <si>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</si>
  <si>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</si>
  <si>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</si>
  <si>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</si>
  <si>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</si>
  <si>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</si>
  <si>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</si>
  <si>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</si>
  <si>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</si>
  <si>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</si>
  <si>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</si>
  <si>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</si>
  <si>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</si>
  <si>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</si>
  <si>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</si>
  <si>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</si>
  <si>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</si>
  <si>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</si>
  <si>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</si>
  <si>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</si>
  <si>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</si>
  <si>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</si>
  <si>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</si>
  <si>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</si>
  <si>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</si>
  <si>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</si>
  <si>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</si>
  <si>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</si>
  <si>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</si>
  <si>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</si>
  <si>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</si>
  <si>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</si>
  <si>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</si>
  <si>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</si>
  <si>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</si>
  <si>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</si>
  <si>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</si>
  <si>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</si>
  <si>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</si>
  <si>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</si>
  <si>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</si>
  <si>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</si>
  <si>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</si>
  <si>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</si>
  <si>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</si>
  <si>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</si>
  <si>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</si>
  <si>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</si>
  <si>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</si>
  <si>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</si>
  <si>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</si>
  <si>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</si>
  <si>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</si>
  <si>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</si>
  <si>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</si>
  <si>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</si>
  <si>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</si>
  <si>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</si>
  <si>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</si>
  <si>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</si>
  <si>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</si>
  <si>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</si>
  <si>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</si>
  <si>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</si>
  <si>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</si>
  <si>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</si>
  <si>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</si>
  <si>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</si>
  <si>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</si>
  <si>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</si>
  <si>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</si>
  <si>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</si>
  <si>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</si>
  <si>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</si>
  <si>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</si>
  <si>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</si>
  <si>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</si>
  <si>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</si>
  <si>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</si>
  <si>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</si>
  <si>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</si>
  <si>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</si>
  <si>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</si>
  <si>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</si>
  <si>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</si>
  <si>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</si>
  <si>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</si>
  <si>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</si>
  <si>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</si>
  <si>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</si>
  <si>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</si>
  <si>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</si>
  <si>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</si>
  <si>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</si>
  <si>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</si>
  <si>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</si>
  <si>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</si>
  <si>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</si>
  <si>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</si>
  <si>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</si>
  <si>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</si>
  <si>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</si>
  <si>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</si>
  <si>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</si>
  <si>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</si>
  <si>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</si>
  <si>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</si>
  <si>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</si>
  <si>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</si>
  <si>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</si>
  <si>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</si>
  <si>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</si>
  <si>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</si>
  <si>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</si>
  <si>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</si>
  <si>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</si>
  <si>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</si>
  <si>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</si>
  <si>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</si>
  <si>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</si>
  <si>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</si>
  <si>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</si>
  <si>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</si>
  <si>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</si>
  <si>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</si>
  <si>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</si>
  <si>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</si>
  <si>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</si>
  <si>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</si>
  <si>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</si>
  <si>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</si>
  <si>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</si>
  <si>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</si>
  <si>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</si>
  <si>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</si>
  <si>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</si>
  <si>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</si>
  <si>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</si>
  <si>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</si>
  <si>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</si>
  <si>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</si>
  <si>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</si>
  <si>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</si>
  <si>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</si>
  <si>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</si>
  <si>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</si>
  <si>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</si>
  <si>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</si>
  <si>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</si>
  <si>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</si>
  <si>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</si>
  <si>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</si>
  <si>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</si>
  <si>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</si>
  <si>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</si>
  <si>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</si>
  <si>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</si>
  <si>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</si>
  <si>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</si>
  <si>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</si>
  <si>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</si>
  <si>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</si>
  <si>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</si>
  <si>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</si>
  <si>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</si>
  <si>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</si>
  <si>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</si>
  <si>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</si>
  <si>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</si>
  <si>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</si>
  <si>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</si>
  <si>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</si>
  <si>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</si>
  <si>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</si>
  <si>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</si>
  <si>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</si>
  <si>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</si>
  <si>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</si>
  <si>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</si>
  <si>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</si>
  <si>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</si>
  <si>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</si>
  <si>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</si>
  <si>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</si>
  <si>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</si>
  <si>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</si>
  <si>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</si>
  <si>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</si>
  <si>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</si>
  <si>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</si>
  <si>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</si>
  <si>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</si>
  <si>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</si>
  <si>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</si>
  <si>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</si>
  <si>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</si>
  <si>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</si>
  <si>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</si>
  <si>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</si>
  <si>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</si>
  <si>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</si>
  <si>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</si>
  <si>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</si>
  <si>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</si>
  <si>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</si>
  <si>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</si>
  <si>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</si>
  <si>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</si>
  <si>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</si>
  <si>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</si>
  <si>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</si>
  <si>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</si>
  <si>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</si>
  <si>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</si>
  <si>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</si>
  <si>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</si>
  <si>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</si>
  <si>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</si>
  <si>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</si>
  <si>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</si>
  <si>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</si>
  <si>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</si>
  <si>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</si>
  <si>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</si>
  <si>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</si>
  <si>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</si>
  <si>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</si>
  <si>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</si>
  <si>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</si>
  <si>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</si>
  <si>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</si>
  <si>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</si>
  <si>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</si>
  <si>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</si>
  <si>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</si>
  <si>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</si>
  <si>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</si>
  <si>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</si>
  <si>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</si>
  <si>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</si>
  <si>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</si>
  <si>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</si>
  <si>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</si>
  <si>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</si>
  <si>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</si>
  <si>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</si>
  <si>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</si>
  <si>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</si>
  <si>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</si>
  <si>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</si>
  <si>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</si>
  <si>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</si>
  <si>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</si>
  <si>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</si>
  <si>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</si>
  <si>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</si>
  <si>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</si>
  <si>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</si>
  <si>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</si>
  <si>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</si>
  <si>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</si>
  <si>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</si>
  <si>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</si>
  <si>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</si>
  <si>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</si>
  <si>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</si>
  <si>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</si>
  <si>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</si>
  <si>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</si>
  <si>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</si>
  <si>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</si>
  <si>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</si>
  <si>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</si>
  <si>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</si>
  <si>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</si>
  <si>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</si>
  <si>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</si>
  <si>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</si>
  <si>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</si>
  <si>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</si>
  <si>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</si>
  <si>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</si>
  <si>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</si>
  <si>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</si>
  <si>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</si>
  <si>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</si>
  <si>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</si>
  <si>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</si>
  <si>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</si>
  <si>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</si>
  <si>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</si>
  <si>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</si>
  <si>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</si>
  <si>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</si>
  <si>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</si>
  <si>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</si>
  <si>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</si>
  <si>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</si>
  <si>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</si>
  <si>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</si>
  <si>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</si>
  <si>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</si>
  <si>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</si>
  <si>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</si>
  <si>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</si>
  <si>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</si>
  <si>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</si>
  <si>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</si>
  <si>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</si>
  <si>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</si>
  <si>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</si>
  <si>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</si>
  <si>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</si>
  <si>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</si>
  <si>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</si>
  <si>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</si>
  <si>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</si>
  <si>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</si>
  <si>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</si>
  <si>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</si>
  <si>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</si>
  <si>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</si>
  <si>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</si>
  <si>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</si>
  <si>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</si>
  <si>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</si>
  <si>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</si>
  <si>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</si>
  <si>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</si>
  <si>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</si>
  <si>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</si>
  <si>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</si>
  <si>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</si>
  <si>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</si>
  <si>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</si>
  <si>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</si>
  <si>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</si>
  <si>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</si>
  <si>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</si>
  <si>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</si>
  <si>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</si>
  <si>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</si>
  <si>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</si>
  <si>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</si>
  <si>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</si>
  <si>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</si>
  <si>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</si>
  <si>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</si>
  <si>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</si>
  <si>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</si>
  <si>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</si>
  <si>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</si>
  <si>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</si>
  <si>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</si>
  <si>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</si>
  <si>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</si>
  <si>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</si>
  <si>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</si>
  <si>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</si>
  <si>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</si>
  <si>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</si>
  <si>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</si>
  <si>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</si>
  <si>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</si>
  <si>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</si>
  <si>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</si>
  <si>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</si>
  <si>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</si>
  <si>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</si>
  <si>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</si>
  <si>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</si>
  <si>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</si>
  <si>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</si>
  <si>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</si>
  <si>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</si>
  <si>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</si>
  <si>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</si>
  <si>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</si>
  <si>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</si>
  <si>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</si>
  <si>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</si>
  <si>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</si>
  <si>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</si>
  <si>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</si>
  <si>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</si>
  <si>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</si>
  <si>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</si>
  <si>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</si>
  <si>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</si>
  <si>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</si>
  <si>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</si>
  <si>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</si>
  <si>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</si>
  <si>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</si>
  <si>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</si>
  <si>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</si>
  <si>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</si>
  <si>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</si>
  <si>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</si>
  <si>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</si>
  <si>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</si>
  <si>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</si>
  <si>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</si>
  <si>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</si>
  <si>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</si>
  <si>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</si>
  <si>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</si>
  <si>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</si>
  <si>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</si>
  <si>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</si>
  <si>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</si>
  <si>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</si>
  <si>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</si>
  <si>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</si>
  <si>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</si>
  <si>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</si>
  <si>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</si>
  <si>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</si>
  <si>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</si>
  <si>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</si>
  <si>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</si>
  <si>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</si>
  <si>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</si>
  <si>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</si>
  <si>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</si>
  <si>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</si>
  <si>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</si>
  <si>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</si>
  <si>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</si>
  <si>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</si>
  <si>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</si>
  <si>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</si>
  <si>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</si>
  <si>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</si>
  <si>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</si>
  <si>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</si>
  <si>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</si>
  <si>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</si>
  <si>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</si>
  <si>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</si>
  <si>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</si>
  <si>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</si>
  <si>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</si>
  <si>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</si>
  <si>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</si>
  <si>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</si>
  <si>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</si>
  <si>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</si>
  <si>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</si>
  <si>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</si>
  <si>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</si>
  <si>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</si>
  <si>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</si>
  <si>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</si>
  <si>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</si>
  <si>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</si>
  <si>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</si>
  <si>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</si>
  <si>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</si>
  <si>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</si>
  <si>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</si>
  <si>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</si>
  <si>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</si>
  <si>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</si>
  <si>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</si>
  <si>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</si>
  <si>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</si>
  <si>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</si>
  <si>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</si>
  <si>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</si>
  <si>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</si>
  <si>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</si>
  <si>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</si>
  <si>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</si>
  <si>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</si>
  <si>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</si>
  <si>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</si>
  <si>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</si>
  <si>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</si>
  <si>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</si>
  <si>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</si>
  <si>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</si>
  <si>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</si>
  <si>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</si>
  <si>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</si>
  <si>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</si>
  <si>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</si>
  <si>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</si>
  <si>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</si>
  <si>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</si>
  <si>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</si>
  <si>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</si>
  <si>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</si>
  <si>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</si>
  <si>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</si>
  <si>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</si>
  <si>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</si>
  <si>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</si>
  <si>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</si>
  <si>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</si>
  <si>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</si>
  <si>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</si>
  <si>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</si>
  <si>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</si>
  <si>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</si>
  <si>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</si>
  <si>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</si>
  <si>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</si>
  <si>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</si>
  <si>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</si>
  <si>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</si>
  <si>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</si>
  <si>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</si>
  <si>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</si>
  <si>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</si>
  <si>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</si>
  <si>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</si>
  <si>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</si>
  <si>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</si>
  <si>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</si>
  <si>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</si>
  <si>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</si>
  <si>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</si>
  <si>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</si>
  <si>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</si>
  <si>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</si>
  <si>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</si>
  <si>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</si>
  <si>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</si>
  <si>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</si>
  <si>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</si>
  <si>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</si>
  <si>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</si>
  <si>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</si>
  <si>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</si>
  <si>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</si>
  <si>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</si>
  <si>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</si>
  <si>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</si>
  <si>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</si>
  <si>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</si>
  <si>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</si>
  <si>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</si>
  <si>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</si>
  <si>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</si>
  <si>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</si>
  <si>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</si>
  <si>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</si>
  <si>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</si>
  <si>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</si>
  <si>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</si>
  <si>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</si>
  <si>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</si>
  <si>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</si>
  <si>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</si>
  <si>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</si>
  <si>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</si>
  <si>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</si>
  <si>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</si>
  <si>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</si>
  <si>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</si>
  <si>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</si>
  <si>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</si>
  <si>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</si>
  <si>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</si>
  <si>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</si>
  <si>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</si>
  <si>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</si>
  <si>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</si>
  <si>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</si>
  <si>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</si>
  <si>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</si>
  <si>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</si>
  <si>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</si>
  <si>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</si>
  <si>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</si>
  <si>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</si>
  <si>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</si>
  <si>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</si>
  <si>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</si>
  <si>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</si>
  <si>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</si>
  <si>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</si>
  <si>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</si>
  <si>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</si>
  <si>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</si>
  <si>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</si>
  <si>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</si>
  <si>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</si>
  <si>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</si>
  <si>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</si>
  <si>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</si>
  <si>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</si>
  <si>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</si>
  <si>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</si>
  <si>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</si>
  <si>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</si>
  <si>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</si>
  <si>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</si>
  <si>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</si>
  <si>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</si>
  <si>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</si>
  <si>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</si>
  <si>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</si>
  <si>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</si>
  <si>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</si>
  <si>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</si>
  <si>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</si>
  <si>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</si>
  <si>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</si>
  <si>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</si>
  <si>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</si>
  <si>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</si>
  <si>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</si>
  <si>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</si>
  <si>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</si>
  <si>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</si>
  <si>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</si>
  <si>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</si>
  <si>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</si>
  <si>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</si>
  <si>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</si>
  <si>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</si>
  <si>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</si>
  <si>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</si>
  <si>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</si>
  <si>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</si>
  <si>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</si>
  <si>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</si>
  <si>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</si>
  <si>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</si>
  <si>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</si>
  <si>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</si>
  <si>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</si>
  <si>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</si>
  <si>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</si>
  <si>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</si>
  <si>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</si>
  <si>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</si>
  <si>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</si>
  <si>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</si>
  <si>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</si>
  <si>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</si>
  <si>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</si>
  <si>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</si>
  <si>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</si>
  <si>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</si>
  <si>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</si>
  <si>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</si>
  <si>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</si>
  <si>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</si>
  <si>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</si>
  <si>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</si>
  <si>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</si>
  <si>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</si>
  <si>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</si>
  <si>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</si>
  <si>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</si>
  <si>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</si>
  <si>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</si>
  <si>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</si>
  <si>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</si>
  <si>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</si>
  <si>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</si>
  <si>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</si>
  <si>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</si>
  <si>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</si>
  <si>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</si>
  <si>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</si>
  <si>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</si>
  <si>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</si>
  <si>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</si>
  <si>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</si>
  <si>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</si>
  <si>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</si>
  <si>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</si>
  <si>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</si>
  <si>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</si>
  <si>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</si>
  <si>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</si>
  <si>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</si>
  <si>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</si>
  <si>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</si>
  <si>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</si>
  <si>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</si>
  <si>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</si>
  <si>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</si>
  <si>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</si>
  <si>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</si>
  <si>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</si>
  <si>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</si>
  <si>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</si>
  <si>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</si>
  <si>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</si>
  <si>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</si>
  <si>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</si>
  <si>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</si>
  <si>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</si>
  <si>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</si>
  <si>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</si>
  <si>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</si>
  <si>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</si>
  <si>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</si>
  <si>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</si>
  <si>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</si>
  <si>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</si>
  <si>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</si>
  <si>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</si>
  <si>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</si>
  <si>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</si>
  <si>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</si>
  <si>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</si>
  <si>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</si>
  <si>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</si>
  <si>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</si>
  <si>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</si>
  <si>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</si>
  <si>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</si>
  <si>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</si>
  <si>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</si>
  <si>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</si>
  <si>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</si>
  <si>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</si>
  <si>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</si>
  <si>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</si>
  <si>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</si>
  <si>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</si>
  <si>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</si>
  <si>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</si>
  <si>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</si>
  <si>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</si>
  <si>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</si>
  <si>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</si>
  <si>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</si>
  <si>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</si>
  <si>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</si>
  <si>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</si>
  <si>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</si>
  <si>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</si>
  <si>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</si>
  <si>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</si>
  <si>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</si>
  <si>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</si>
  <si>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</si>
  <si>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</si>
  <si>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</si>
  <si>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</si>
  <si>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</si>
  <si>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</si>
  <si>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</si>
  <si>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</si>
  <si>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</si>
  <si>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</si>
  <si>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</si>
  <si>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</si>
  <si>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</si>
  <si>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</si>
  <si>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</si>
  <si>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</si>
  <si>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</si>
  <si>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</si>
  <si>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</si>
  <si>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</si>
  <si>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</si>
  <si>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</si>
  <si>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</si>
  <si>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</si>
  <si>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</si>
  <si>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</si>
  <si>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</si>
  <si>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</si>
  <si>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</si>
  <si>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</si>
  <si>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</si>
  <si>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</si>
  <si>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</si>
  <si>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</si>
  <si>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</si>
  <si>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</si>
  <si>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</si>
  <si>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</si>
  <si>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</si>
  <si>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</si>
  <si>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</si>
  <si>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</si>
  <si>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</si>
  <si>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</si>
  <si>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</si>
  <si>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</si>
  <si>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</si>
  <si>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</si>
  <si>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</si>
  <si>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</si>
  <si>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</si>
  <si>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</si>
  <si>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</si>
  <si>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</si>
  <si>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</si>
  <si>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</si>
  <si>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</si>
  <si>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</si>
  <si>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</si>
  <si>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</si>
  <si>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</si>
  <si>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</si>
  <si>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</si>
  <si>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</si>
  <si>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</si>
  <si>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</si>
  <si>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</si>
  <si>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</si>
  <si>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</si>
  <si>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</si>
  <si>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</si>
  <si>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</si>
  <si>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</si>
  <si>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</si>
  <si>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</si>
  <si>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</si>
  <si>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</si>
  <si>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</si>
  <si>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</si>
  <si>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</si>
  <si>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</si>
  <si>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</si>
  <si>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</si>
  <si>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</si>
  <si>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</si>
  <si>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</si>
  <si>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</si>
  <si>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</si>
  <si>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</si>
  <si>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</si>
  <si>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</si>
  <si>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</si>
  <si>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</si>
  <si>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</si>
  <si>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</si>
  <si>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</si>
  <si>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</si>
  <si>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</si>
  <si>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</si>
  <si>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</si>
  <si>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</si>
  <si>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</si>
  <si>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</si>
  <si>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</si>
  <si>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</si>
  <si>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</si>
  <si>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</si>
  <si>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</si>
  <si>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</si>
  <si>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</si>
  <si>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</si>
  <si>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</si>
  <si>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</si>
  <si>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</si>
  <si>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</si>
  <si>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</si>
  <si>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</si>
  <si>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</si>
  <si>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</si>
  <si>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</si>
  <si>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</si>
  <si>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</si>
  <si>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</si>
  <si>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</si>
  <si>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</si>
  <si>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</si>
  <si>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</si>
  <si>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</si>
  <si>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</si>
  <si>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</si>
  <si>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</si>
  <si>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</si>
  <si>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</si>
  <si>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</si>
  <si>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</si>
  <si>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</si>
  <si>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</si>
  <si>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</si>
  <si>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</si>
  <si>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</si>
  <si>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</si>
  <si>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</si>
  <si>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</si>
  <si>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</si>
  <si>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</si>
  <si>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</si>
  <si>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</si>
  <si>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</si>
  <si>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</si>
  <si>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</si>
  <si>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</si>
  <si>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</si>
  <si>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</si>
  <si>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</si>
  <si>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</si>
  <si>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</si>
  <si>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</si>
  <si>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</si>
  <si>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</si>
  <si>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</si>
  <si>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</si>
  <si>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</si>
  <si>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</si>
  <si>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</si>
  <si>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</si>
  <si>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</si>
  <si>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</si>
  <si>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</si>
  <si>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</si>
  <si>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</si>
  <si>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</si>
  <si>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</si>
  <si>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</si>
  <si>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</si>
  <si>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</si>
  <si>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</si>
  <si>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</si>
  <si>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</si>
  <si>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</si>
  <si>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</si>
  <si>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</si>
  <si>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</si>
  <si>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</si>
  <si>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</si>
  <si>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</si>
  <si>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</si>
  <si>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</si>
  <si>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</si>
  <si>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</si>
  <si>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</si>
  <si>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</si>
  <si>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</si>
  <si>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</si>
  <si>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</si>
  <si>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</si>
  <si>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</si>
  <si>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</si>
  <si>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</si>
  <si>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</si>
  <si>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</si>
  <si>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</si>
  <si>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</si>
  <si>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</si>
  <si>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</si>
  <si>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</si>
  <si>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</si>
  <si>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</si>
  <si>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</si>
  <si>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</si>
  <si>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</si>
  <si>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</si>
  <si>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</si>
  <si>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</si>
  <si>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</si>
  <si>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</si>
  <si>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</si>
  <si>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</si>
  <si>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</si>
  <si>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</si>
  <si>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</si>
  <si>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</si>
  <si>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</si>
  <si>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</si>
  <si>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</si>
  <si>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</si>
  <si>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</si>
  <si>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</si>
  <si>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</si>
  <si>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</si>
  <si>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</si>
  <si>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</si>
  <si>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</si>
  <si>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</si>
  <si>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</si>
  <si>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</si>
  <si>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</si>
  <si>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</si>
  <si>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</si>
  <si>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</si>
  <si>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</si>
  <si>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</si>
  <si>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</si>
  <si>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</si>
  <si>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</si>
  <si>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</si>
  <si>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</si>
  <si>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</si>
  <si>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</si>
  <si>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</si>
  <si>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</si>
  <si>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</si>
  <si>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</si>
  <si>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</si>
  <si>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</si>
  <si>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</si>
  <si>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</si>
  <si>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</si>
  <si>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</si>
  <si>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</si>
  <si>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</si>
  <si>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</si>
  <si>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</si>
  <si>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</si>
  <si>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</si>
  <si>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</si>
  <si>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</si>
  <si>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</si>
  <si>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</si>
  <si>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</si>
  <si>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</si>
  <si>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</si>
  <si>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</si>
  <si>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</si>
  <si>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</si>
  <si>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</si>
  <si>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</si>
  <si>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</si>
  <si>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</si>
  <si>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</si>
  <si>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</si>
  <si>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</si>
  <si>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</si>
  <si>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</si>
  <si>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</si>
  <si>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</si>
  <si>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</si>
  <si>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</si>
  <si>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</si>
  <si>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</si>
  <si>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</si>
  <si>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</si>
  <si>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</si>
  <si>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</si>
  <si>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</si>
  <si>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</si>
  <si>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</si>
  <si>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</si>
  <si>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</si>
  <si>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</si>
  <si>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</si>
  <si>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</si>
  <si>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</si>
  <si>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</si>
  <si>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</si>
  <si>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</si>
  <si>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</si>
  <si>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</si>
  <si>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</si>
  <si>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</si>
  <si>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</si>
  <si>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</si>
  <si>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</si>
  <si>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</si>
  <si>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</si>
  <si>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</si>
  <si>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</si>
  <si>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</si>
  <si>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</si>
  <si>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</si>
  <si>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</si>
  <si>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</si>
  <si>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</si>
  <si>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</si>
  <si>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</si>
  <si>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</si>
  <si>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</si>
  <si>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</si>
  <si>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</si>
  <si>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</si>
  <si>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</si>
  <si>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</si>
  <si>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</si>
  <si>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</si>
  <si>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</si>
  <si>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</si>
  <si>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</si>
  <si>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</si>
  <si>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</si>
  <si>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</si>
  <si>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</si>
  <si>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</si>
  <si>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</si>
  <si>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</si>
  <si>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</si>
  <si>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</si>
  <si>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</si>
  <si>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</si>
  <si>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</si>
  <si>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</si>
  <si>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</si>
  <si>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</si>
  <si>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</si>
  <si>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</si>
  <si>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</si>
  <si>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</si>
  <si>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</si>
  <si>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</si>
  <si>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</si>
  <si>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</si>
  <si>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</si>
  <si>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</si>
  <si>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</si>
  <si>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</si>
  <si>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</si>
  <si>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</si>
  <si>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</si>
  <si>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</si>
  <si>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</si>
  <si>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</si>
  <si>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</si>
  <si>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</si>
  <si>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</si>
  <si>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</si>
  <si>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</si>
  <si>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</si>
  <si>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</si>
  <si>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</si>
  <si>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</si>
  <si>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</si>
  <si>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</si>
  <si>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</si>
  <si>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</si>
  <si>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</si>
  <si>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</si>
  <si>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</si>
  <si>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</si>
  <si>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</si>
  <si>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</si>
  <si>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</si>
  <si>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</si>
  <si>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</si>
  <si>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</si>
  <si>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</si>
  <si>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</si>
  <si>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</si>
  <si>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</si>
  <si>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</si>
  <si>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</si>
  <si>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</si>
  <si>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</si>
  <si>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</si>
  <si>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</si>
  <si>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</si>
  <si>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</si>
  <si>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</si>
  <si>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</si>
  <si>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</si>
  <si>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</si>
  <si>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</si>
  <si>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</si>
  <si>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</si>
  <si>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</si>
  <si>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</si>
  <si>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</si>
  <si>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</si>
  <si>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</si>
  <si>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</si>
  <si>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</si>
  <si>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</si>
  <si>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</si>
  <si>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</si>
  <si>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</si>
  <si>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</si>
  <si>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</si>
  <si>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</si>
  <si>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</si>
  <si>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</si>
  <si>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</si>
  <si>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</si>
  <si>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</si>
  <si>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</si>
  <si>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</si>
  <si>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</si>
  <si>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</si>
  <si>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</si>
  <si>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</si>
  <si>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</si>
  <si>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</si>
  <si>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</si>
  <si>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</si>
  <si>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</si>
  <si>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</si>
  <si>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</si>
  <si>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</si>
  <si>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</si>
  <si>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</si>
  <si>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</si>
  <si>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</si>
  <si>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</si>
  <si>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</si>
  <si>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</si>
  <si>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</si>
  <si>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</si>
  <si>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</si>
  <si>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</si>
  <si>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</si>
  <si>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</si>
  <si>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</si>
  <si>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</si>
  <si>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</si>
  <si>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</si>
  <si>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</si>
  <si>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</si>
  <si>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</si>
  <si>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</si>
  <si>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</si>
  <si>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</si>
  <si>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</si>
  <si>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</si>
  <si>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</si>
  <si>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</si>
  <si>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</si>
  <si>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</si>
  <si>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</si>
  <si>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</si>
  <si>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</si>
  <si>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</si>
  <si>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</si>
  <si>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</si>
  <si>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</si>
  <si>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</si>
  <si>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</si>
  <si>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</si>
  <si>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</si>
  <si>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</si>
  <si>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</si>
  <si>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</si>
  <si>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</si>
  <si>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</si>
  <si>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</si>
  <si>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</si>
  <si>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</si>
  <si>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</si>
  <si>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</si>
  <si>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</si>
  <si>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</si>
  <si>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</si>
  <si>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</si>
  <si>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</si>
  <si>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</si>
  <si>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</si>
  <si>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</si>
  <si>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</si>
  <si>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</si>
  <si>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</si>
  <si>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</si>
  <si>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</si>
  <si>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</si>
  <si>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</si>
  <si>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</si>
  <si>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</si>
  <si>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</si>
  <si>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</si>
  <si>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</si>
  <si>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</si>
  <si>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</si>
  <si>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</si>
  <si>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</si>
  <si>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</si>
  <si>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</si>
  <si>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</si>
  <si>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</si>
  <si>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</si>
  <si>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</si>
  <si>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</si>
  <si>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</si>
  <si>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</si>
  <si>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</si>
  <si>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</si>
  <si>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</si>
  <si>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</si>
  <si>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</si>
  <si>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</si>
  <si>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</si>
  <si>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</si>
  <si>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</si>
  <si>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</si>
  <si>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</si>
  <si>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</si>
  <si>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</si>
  <si>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</si>
  <si>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</si>
  <si>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</si>
  <si>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</si>
  <si>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</si>
  <si>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</si>
  <si>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</si>
  <si>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</si>
  <si>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</si>
  <si>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</si>
  <si>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</si>
  <si>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</si>
  <si>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</si>
  <si>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</si>
  <si>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</si>
  <si>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</si>
  <si>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</si>
  <si>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</si>
  <si>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</si>
  <si>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</si>
  <si>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</si>
  <si>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</si>
  <si>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</si>
  <si>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</si>
  <si>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</si>
  <si>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</si>
  <si>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</si>
  <si>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</si>
  <si>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</si>
  <si>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</si>
  <si>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</si>
  <si>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</si>
  <si>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</si>
  <si>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</si>
  <si>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</si>
  <si>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</si>
  <si>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</si>
  <si>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</si>
  <si>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</si>
  <si>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</si>
  <si>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</si>
  <si>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</si>
  <si>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</si>
  <si>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</si>
  <si>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</si>
  <si>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</si>
  <si>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</si>
  <si>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</si>
  <si>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</si>
  <si>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</si>
  <si>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</si>
  <si>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</si>
  <si>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</si>
  <si>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</si>
  <si>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</si>
  <si>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</si>
  <si>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</si>
  <si>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</si>
  <si>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</si>
  <si>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</si>
  <si>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</si>
  <si>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</si>
  <si>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</si>
  <si>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</si>
  <si>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</si>
  <si>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</si>
  <si>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</si>
  <si>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</si>
  <si>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</si>
  <si>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</si>
  <si>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</si>
  <si>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</si>
  <si>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</si>
  <si>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</si>
  <si>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</si>
  <si>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</si>
  <si>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</si>
  <si>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</si>
  <si>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</si>
  <si>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</si>
  <si>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</si>
  <si>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</si>
  <si>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</si>
  <si>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</si>
  <si>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</si>
  <si>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</si>
  <si>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</si>
  <si>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</si>
  <si>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</si>
  <si>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</si>
  <si>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</si>
  <si>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</si>
  <si>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</si>
  <si>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</si>
  <si>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</si>
  <si>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</si>
  <si>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</si>
  <si>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</si>
  <si>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</si>
  <si>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</si>
  <si>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</si>
  <si>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</si>
  <si>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</si>
  <si>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</si>
  <si>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</si>
  <si>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</si>
  <si>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</si>
  <si>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</si>
  <si>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</si>
  <si>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</si>
  <si>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</si>
  <si>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</si>
  <si>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</si>
  <si>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</si>
  <si>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</si>
  <si>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</si>
  <si>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</si>
  <si>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</si>
  <si>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</si>
  <si>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</si>
  <si>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</si>
  <si>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</si>
  <si>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</si>
  <si>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</si>
  <si>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</si>
  <si>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</si>
  <si>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</si>
  <si>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</si>
  <si>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</si>
  <si>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</si>
  <si>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</si>
  <si>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</si>
  <si>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</si>
  <si>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</si>
  <si>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</si>
  <si>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</si>
  <si>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</si>
  <si>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</si>
  <si>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</si>
  <si>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</si>
  <si>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</si>
  <si>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</si>
  <si>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</si>
  <si>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</si>
  <si>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</si>
  <si>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</si>
  <si>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</si>
  <si>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</si>
  <si>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</si>
  <si>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</si>
  <si>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</si>
  <si>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</si>
  <si>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</si>
  <si>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</si>
  <si>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</si>
  <si>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</si>
  <si>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</si>
  <si>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</si>
  <si>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</si>
  <si>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</si>
  <si>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</si>
  <si>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</si>
  <si>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</si>
  <si>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</si>
  <si>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</si>
  <si>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</si>
  <si>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</si>
  <si>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</si>
  <si>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</si>
  <si>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</si>
  <si>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</si>
  <si>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</si>
  <si>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</si>
  <si>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</si>
  <si>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</si>
  <si>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</si>
  <si>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</si>
  <si>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</si>
  <si>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</si>
  <si>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</si>
  <si>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</si>
  <si>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</si>
  <si>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</si>
  <si>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</si>
  <si>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</si>
  <si>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</si>
  <si>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</si>
  <si>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</si>
  <si>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</si>
  <si>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</si>
  <si>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</si>
  <si>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</si>
  <si>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</si>
  <si>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</si>
  <si>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</si>
  <si>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</si>
  <si>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</si>
  <si>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</si>
  <si>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</si>
  <si>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</si>
  <si>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</si>
  <si>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</si>
  <si>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</si>
  <si>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</si>
  <si>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</si>
  <si>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</si>
  <si>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</si>
  <si>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</si>
  <si>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</si>
  <si>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</si>
  <si>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</si>
  <si>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</si>
  <si>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</si>
  <si>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</si>
  <si>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</si>
  <si>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</si>
  <si>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</si>
  <si>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</si>
  <si>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</si>
  <si>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</si>
  <si>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</si>
  <si>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</si>
  <si>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</si>
  <si>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</si>
  <si>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</si>
  <si>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</si>
  <si>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</si>
  <si>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</si>
  <si>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</si>
  <si>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</si>
  <si>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</si>
  <si>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</si>
  <si>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</si>
  <si>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</si>
  <si>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</si>
  <si>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</si>
  <si>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</si>
  <si>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</si>
  <si>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</si>
  <si>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</si>
  <si>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</si>
  <si>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</si>
  <si>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</si>
  <si>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</si>
  <si>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</si>
  <si>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</si>
  <si>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</si>
  <si>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</si>
  <si>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</si>
  <si>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</si>
  <si>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</si>
  <si>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</si>
  <si>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</si>
  <si>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</si>
  <si>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</si>
  <si>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</si>
  <si>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</si>
  <si>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</si>
  <si>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</si>
  <si>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</si>
  <si>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</si>
  <si>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</si>
  <si>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</si>
  <si>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</si>
  <si>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</si>
  <si>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</si>
  <si>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</si>
  <si>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</si>
  <si>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</si>
  <si>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</si>
  <si>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</si>
  <si>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</si>
  <si>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</si>
  <si>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</si>
  <si>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</si>
  <si>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</si>
  <si>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</si>
  <si>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</si>
  <si>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</si>
  <si>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</si>
  <si>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</si>
  <si>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</si>
  <si>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</si>
  <si>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</si>
  <si>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</si>
  <si>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</si>
  <si>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</si>
  <si>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</si>
  <si>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</si>
  <si>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</si>
  <si>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</si>
  <si>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</si>
  <si>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</si>
  <si>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</si>
  <si>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</si>
  <si>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</si>
  <si>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</si>
  <si>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</si>
  <si>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</si>
  <si>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</si>
  <si>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</si>
  <si>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</si>
  <si>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</si>
  <si>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</si>
  <si>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</si>
  <si>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</si>
  <si>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</si>
  <si>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</si>
  <si>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</si>
  <si>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</si>
  <si>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</si>
  <si>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</si>
  <si>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</si>
  <si>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</si>
  <si>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</si>
  <si>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</si>
  <si>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</si>
  <si>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</si>
  <si>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</si>
  <si>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</si>
  <si>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</si>
  <si>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</si>
  <si>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</si>
  <si>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</si>
  <si>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</si>
  <si>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</si>
  <si>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</si>
  <si>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</si>
  <si>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</si>
  <si>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</si>
  <si>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</si>
  <si>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</si>
  <si>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</si>
  <si>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</si>
  <si>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</si>
  <si>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</si>
  <si>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</si>
  <si>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</si>
  <si>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</si>
  <si>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</si>
  <si>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</si>
  <si>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</si>
  <si>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</si>
  <si>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</si>
  <si>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</si>
  <si>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</si>
  <si>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</si>
  <si>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</si>
  <si>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</si>
  <si>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</si>
  <si>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</si>
  <si>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</si>
  <si>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</si>
  <si>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</si>
  <si>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</si>
  <si>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</si>
  <si>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</si>
  <si>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</si>
  <si>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</si>
  <si>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</si>
  <si>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</si>
  <si>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</si>
  <si>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</si>
  <si>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</si>
  <si>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</si>
  <si>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</si>
  <si>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</si>
  <si>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</si>
  <si>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</si>
  <si>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</si>
  <si>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</si>
  <si>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</si>
  <si>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</si>
  <si>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</si>
  <si>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</si>
  <si>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</si>
  <si>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</si>
  <si>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</si>
  <si>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</si>
  <si>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</si>
  <si>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</si>
  <si>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</si>
  <si>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</si>
  <si>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</si>
  <si>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</si>
  <si>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</si>
  <si>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</si>
  <si>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</si>
  <si>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</si>
  <si>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</si>
  <si>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</si>
  <si>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</si>
  <si>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</si>
  <si>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</si>
  <si>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</si>
  <si>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</si>
  <si>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</si>
  <si>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</si>
  <si>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</si>
  <si>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</si>
  <si>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</si>
  <si>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</si>
  <si>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</si>
  <si>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</si>
  <si>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</si>
  <si>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</si>
  <si>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</si>
  <si>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</si>
  <si>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</si>
  <si>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</si>
  <si>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</si>
  <si>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</si>
  <si>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</si>
  <si>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</si>
  <si>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</si>
  <si>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</si>
  <si>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</si>
  <si>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</si>
  <si>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</si>
  <si>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</si>
  <si>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</si>
  <si>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</si>
  <si>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</si>
  <si>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</si>
  <si>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</si>
  <si>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</si>
  <si>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</si>
  <si>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</si>
  <si>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</si>
  <si>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</si>
  <si>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</si>
  <si>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</si>
  <si>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</si>
  <si>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</si>
  <si>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</si>
  <si>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</si>
  <si>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</si>
  <si>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</si>
  <si>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</si>
  <si>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</si>
  <si>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</si>
  <si>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</si>
  <si>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</si>
  <si>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</si>
  <si>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</si>
  <si>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</si>
  <si>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</si>
  <si>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</si>
  <si>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</si>
  <si>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</si>
  <si>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</si>
  <si>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</si>
  <si>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</si>
  <si>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</si>
  <si>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</si>
  <si>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</si>
  <si>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</si>
  <si>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</si>
  <si>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</si>
  <si>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</si>
  <si>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</si>
  <si>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</si>
  <si>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</si>
  <si>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</si>
  <si>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</si>
  <si>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</si>
  <si>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</si>
  <si>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</si>
  <si>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</si>
  <si>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</si>
  <si>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</si>
  <si>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</si>
  <si>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</si>
  <si>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</si>
  <si>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</si>
  <si>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</si>
  <si>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</si>
  <si>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</si>
  <si>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</si>
  <si>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</si>
  <si>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</si>
  <si>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</si>
  <si>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</si>
  <si>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</si>
  <si>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</si>
  <si>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</si>
  <si>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</si>
  <si>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</si>
  <si>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</si>
  <si>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</si>
  <si>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</si>
  <si>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</si>
  <si>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</si>
  <si>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</si>
  <si>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</si>
  <si>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</si>
  <si>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</si>
  <si>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</si>
  <si>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</si>
  <si>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</si>
  <si>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</si>
  <si>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</si>
  <si>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</si>
  <si>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</si>
  <si>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</si>
  <si>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</si>
  <si>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</si>
  <si>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</si>
  <si>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</si>
  <si>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</si>
  <si>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</si>
  <si>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</si>
  <si>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</si>
  <si>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</si>
  <si>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</si>
  <si>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</si>
  <si>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</si>
  <si>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</si>
  <si>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</si>
  <si>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</si>
  <si>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</si>
  <si>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</si>
  <si>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</si>
  <si>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</si>
  <si>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</si>
  <si>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</si>
  <si>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</si>
  <si>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</si>
  <si>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</si>
  <si>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</si>
  <si>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</si>
  <si>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</si>
  <si>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</si>
  <si>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</si>
  <si>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</si>
  <si>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</si>
  <si>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</si>
  <si>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</si>
  <si>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</si>
  <si>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</si>
  <si>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</si>
  <si>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</si>
  <si>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</si>
  <si>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</si>
  <si>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</si>
  <si>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</si>
  <si>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</si>
  <si>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</si>
  <si>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</si>
  <si>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</si>
  <si>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</si>
  <si>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</si>
  <si>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</si>
  <si>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</si>
  <si>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</si>
  <si>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</si>
  <si>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</si>
  <si>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</si>
  <si>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</si>
  <si>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</si>
  <si>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</si>
  <si>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</si>
  <si>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</si>
  <si>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</si>
  <si>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</si>
  <si>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</si>
  <si>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</si>
  <si>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</si>
  <si>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</si>
  <si>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</si>
  <si>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</si>
  <si>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</si>
  <si>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</si>
  <si>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</si>
  <si>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</si>
  <si>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</si>
  <si>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</si>
  <si>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</si>
  <si>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</si>
  <si>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</si>
  <si>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</si>
  <si>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</si>
  <si>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</si>
  <si>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</si>
  <si>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</si>
  <si>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</si>
  <si>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</si>
  <si>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</si>
  <si>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</si>
  <si>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</si>
  <si>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</si>
  <si>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</si>
  <si>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</si>
  <si>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</si>
  <si>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</si>
  <si>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</si>
  <si>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</si>
  <si>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</si>
  <si>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</si>
  <si>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</si>
  <si>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</si>
  <si>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</si>
  <si>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</si>
  <si>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</si>
  <si>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</si>
  <si>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</si>
  <si>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</si>
  <si>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</si>
  <si>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</si>
  <si>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</si>
  <si>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</si>
  <si>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</si>
  <si>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</si>
  <si>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</si>
  <si>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</si>
  <si>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</si>
  <si>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</si>
  <si>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</si>
  <si>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</si>
  <si>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</si>
  <si>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</si>
  <si>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</si>
  <si>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</si>
  <si>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</si>
  <si>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</si>
  <si>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</si>
  <si>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</si>
  <si>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</si>
  <si>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</si>
  <si>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</si>
  <si>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</si>
  <si>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</si>
  <si>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</si>
  <si>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</si>
  <si>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</si>
  <si>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</si>
  <si>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</si>
  <si>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</si>
  <si>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</si>
  <si>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</si>
  <si>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</si>
  <si>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</si>
  <si>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</si>
  <si>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</si>
  <si>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</si>
  <si>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</si>
  <si>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</si>
  <si>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</si>
  <si>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</si>
  <si>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</si>
  <si>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</si>
  <si>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</si>
  <si>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</si>
  <si>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</si>
  <si>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</si>
  <si>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</si>
  <si>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</si>
  <si>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</si>
  <si>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</si>
  <si>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</si>
  <si>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</si>
  <si>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</si>
  <si>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</si>
  <si>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</si>
  <si>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</si>
  <si>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</si>
  <si>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</si>
  <si>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</si>
  <si>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</si>
  <si>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</si>
  <si>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</si>
  <si>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</si>
  <si>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</si>
  <si>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</si>
  <si>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</si>
  <si>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</si>
  <si>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</si>
  <si>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</si>
  <si>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</si>
  <si>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</si>
  <si>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</si>
  <si>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</si>
  <si>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</si>
  <si>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</si>
  <si>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</si>
  <si>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</si>
  <si>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</si>
  <si>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</si>
  <si>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</si>
  <si>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</si>
  <si>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</si>
  <si>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</si>
  <si>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</si>
  <si>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</si>
  <si>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</si>
  <si>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</si>
  <si>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</si>
  <si>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</si>
  <si>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</si>
  <si>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</si>
  <si>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</si>
  <si>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</si>
  <si>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</si>
  <si>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</si>
  <si>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</si>
  <si>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</si>
  <si>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</si>
  <si>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</si>
  <si>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</si>
  <si>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</si>
  <si>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</si>
  <si>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</si>
  <si>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</si>
  <si>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</si>
  <si>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</si>
  <si>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</si>
  <si>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</si>
  <si>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</si>
  <si>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</si>
  <si>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</si>
  <si>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</si>
  <si>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</si>
  <si>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</si>
  <si>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</si>
  <si>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</si>
  <si>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</si>
  <si>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</si>
  <si>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</si>
  <si>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</si>
  <si>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</si>
  <si>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</si>
  <si>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</si>
  <si>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</si>
  <si>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</si>
  <si>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</si>
  <si>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</si>
  <si>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</si>
  <si>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</si>
  <si>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</si>
  <si>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</si>
  <si>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</si>
  <si>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</si>
  <si>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</si>
  <si>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</si>
  <si>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</si>
  <si>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</si>
  <si>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</si>
  <si>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</si>
  <si>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</si>
  <si>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</si>
  <si>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</si>
  <si>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</si>
  <si>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</si>
  <si>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</si>
  <si>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</si>
  <si>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</si>
  <si>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</si>
  <si>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</si>
  <si>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</si>
  <si>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</si>
  <si>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</si>
  <si>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</si>
  <si>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</si>
  <si>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</si>
  <si>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</si>
  <si>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</si>
  <si>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</si>
  <si>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</si>
  <si>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</si>
  <si>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</si>
  <si>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</si>
  <si>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</si>
  <si>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</si>
  <si>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</si>
  <si>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</si>
  <si>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</si>
  <si>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</si>
  <si>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</si>
  <si>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</si>
  <si>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</si>
  <si>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</si>
  <si>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</si>
  <si>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</si>
  <si>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</si>
  <si>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</si>
  <si>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</si>
  <si>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</si>
  <si>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</si>
  <si>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</si>
  <si>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</si>
  <si>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</si>
  <si>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</si>
  <si>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</si>
  <si>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</si>
  <si>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</si>
  <si>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</si>
  <si>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</si>
  <si>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</si>
  <si>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</si>
  <si>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</si>
  <si>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</si>
  <si>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</si>
  <si>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</si>
  <si>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</si>
  <si>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</si>
  <si>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</si>
  <si>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</si>
  <si>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</si>
  <si>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</si>
  <si>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</si>
  <si>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</si>
  <si>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</si>
  <si>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</si>
  <si>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</si>
  <si>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</si>
  <si>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</si>
  <si>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</si>
  <si>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</si>
  <si>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</si>
  <si>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</si>
  <si>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</si>
  <si>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</si>
  <si>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</si>
  <si>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</si>
  <si>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</si>
  <si>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</si>
  <si>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</si>
  <si>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</si>
  <si>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</si>
  <si>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</si>
  <si>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</si>
  <si>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</si>
  <si>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</si>
  <si>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</si>
  <si>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</si>
  <si>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</si>
  <si>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</si>
  <si>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</si>
  <si>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</si>
  <si>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</si>
  <si>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</si>
  <si>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</si>
  <si>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</si>
  <si>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</si>
  <si>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</si>
  <si>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</si>
  <si>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</si>
  <si>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</si>
  <si>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</si>
  <si>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</si>
  <si>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</si>
  <si>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</si>
  <si>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</si>
  <si>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</si>
  <si>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</si>
  <si>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</si>
  <si>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</si>
  <si>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</si>
  <si>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</si>
  <si>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</si>
  <si>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</si>
  <si>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</si>
  <si>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</si>
  <si>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</si>
  <si>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</si>
  <si>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</si>
  <si>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</si>
  <si>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</si>
  <si>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</si>
  <si>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</si>
  <si>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</si>
  <si>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</si>
  <si>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</si>
  <si>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</si>
  <si>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</si>
  <si>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</si>
  <si>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</si>
  <si>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</si>
  <si>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</si>
  <si>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</si>
  <si>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</si>
  <si>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</si>
  <si>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</si>
  <si>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</si>
  <si>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</si>
  <si>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</si>
  <si>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</si>
  <si>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</si>
  <si>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</si>
  <si>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</si>
  <si>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</si>
  <si>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</si>
  <si>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</si>
  <si>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</si>
  <si>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</si>
  <si>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</si>
  <si>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</si>
  <si>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</si>
  <si>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</si>
  <si>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</si>
  <si>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</si>
  <si>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</si>
  <si>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</si>
  <si>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</si>
  <si>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</si>
  <si>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</si>
  <si>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</si>
  <si>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</si>
  <si>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</si>
  <si>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</si>
  <si>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</si>
  <si>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</si>
  <si>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</si>
  <si>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</si>
  <si>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</si>
  <si>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</si>
  <si>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</si>
  <si>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</si>
  <si>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</si>
  <si>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</si>
  <si>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</si>
  <si>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</si>
  <si>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</si>
  <si>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</si>
  <si>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</si>
  <si>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</si>
  <si>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</si>
  <si>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</si>
  <si>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</si>
  <si>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</si>
  <si>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</si>
  <si>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</si>
  <si>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</si>
  <si>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</si>
  <si>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</si>
  <si>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</si>
  <si>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</si>
  <si>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</si>
  <si>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</si>
  <si>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</si>
  <si>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</si>
  <si>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</si>
  <si>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</si>
  <si>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</si>
  <si>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</si>
  <si>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</si>
  <si>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</si>
  <si>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</si>
  <si>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</si>
  <si>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</si>
  <si>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</si>
  <si>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</si>
  <si>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</si>
  <si>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</si>
  <si>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</si>
  <si>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</si>
  <si>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</si>
  <si>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</si>
  <si>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</si>
  <si>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</si>
  <si>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</si>
  <si>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</si>
  <si>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</si>
  <si>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</si>
  <si>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</si>
  <si>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</si>
  <si>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</si>
  <si>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</si>
  <si>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</si>
  <si>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</si>
  <si>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</si>
  <si>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</si>
  <si>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</si>
  <si>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</si>
  <si>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</si>
  <si>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</si>
  <si>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</si>
  <si>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</si>
  <si>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</si>
  <si>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</si>
  <si>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</si>
  <si>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</si>
  <si>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</si>
  <si>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</si>
  <si>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</si>
  <si>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</si>
  <si>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</si>
  <si>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</si>
  <si>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</si>
  <si>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</si>
  <si>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</si>
  <si>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</si>
  <si>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</si>
  <si>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</si>
  <si>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</si>
  <si>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</si>
  <si>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</si>
  <si>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</si>
  <si>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</si>
  <si>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</si>
  <si>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</si>
  <si>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</si>
  <si>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</si>
  <si>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</si>
  <si>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</si>
  <si>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</si>
  <si>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</si>
  <si>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</si>
  <si>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</si>
  <si>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</si>
  <si>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</si>
  <si>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</si>
  <si>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</si>
  <si>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</si>
  <si>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</si>
  <si>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</si>
  <si>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</si>
  <si>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</si>
  <si>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</si>
  <si>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</si>
  <si>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</si>
  <si>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</si>
  <si>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</si>
  <si>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</si>
  <si>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</si>
  <si>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</si>
  <si>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</si>
  <si>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</si>
  <si>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</si>
  <si>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</si>
  <si>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</si>
  <si>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</si>
  <si>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</si>
  <si>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</si>
  <si>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</si>
  <si>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</si>
  <si>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</si>
  <si>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</si>
  <si>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</si>
  <si>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</si>
  <si>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</si>
  <si>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</si>
  <si>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</si>
  <si>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</si>
  <si>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</si>
  <si>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</si>
  <si>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</si>
  <si>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</si>
  <si>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</si>
  <si>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</si>
  <si>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</si>
  <si>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</si>
  <si>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</si>
  <si>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</si>
  <si>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</si>
  <si>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</si>
  <si>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</si>
  <si>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</si>
  <si>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</si>
  <si>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</si>
  <si>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</si>
  <si>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</si>
  <si>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</si>
  <si>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</si>
  <si>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</si>
  <si>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</si>
  <si>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</si>
  <si>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</si>
  <si>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</si>
  <si>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</si>
  <si>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</si>
  <si>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</si>
  <si>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</si>
  <si>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</si>
  <si>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</si>
  <si>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</si>
  <si>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</si>
  <si>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</si>
  <si>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</si>
  <si>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</si>
  <si>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</si>
  <si>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</si>
  <si>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</si>
  <si>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</si>
  <si>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</si>
  <si>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</si>
  <si>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</si>
  <si>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</si>
  <si>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</si>
  <si>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</si>
  <si>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</si>
  <si>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</si>
  <si>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</si>
  <si>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</si>
  <si>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</si>
  <si>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</si>
  <si>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</si>
  <si>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</si>
  <si>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</si>
  <si>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</si>
  <si>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</si>
  <si>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</si>
  <si>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</si>
  <si>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</si>
  <si>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</si>
  <si>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</si>
  <si>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</si>
  <si>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</si>
  <si>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</si>
  <si>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</si>
  <si>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</si>
  <si>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</si>
  <si>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</si>
  <si>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</si>
  <si>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</si>
  <si>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</si>
  <si>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</si>
  <si>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</si>
  <si>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</si>
  <si>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</si>
  <si>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</si>
  <si>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</si>
  <si>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</si>
  <si>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</si>
  <si>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</si>
  <si>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</si>
  <si>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</si>
  <si>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</si>
  <si>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</si>
  <si>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</si>
  <si>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</si>
  <si>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</si>
  <si>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</si>
  <si>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</si>
  <si>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</si>
  <si>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</si>
  <si>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</si>
  <si>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</si>
  <si>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</si>
  <si>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</si>
  <si>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</si>
  <si>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</si>
  <si>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</si>
  <si>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</si>
  <si>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</si>
  <si>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</si>
  <si>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</si>
  <si>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</si>
  <si>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</si>
  <si>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</si>
  <si>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</si>
  <si>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</si>
  <si>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</si>
  <si>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</si>
  <si>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</si>
  <si>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</si>
  <si>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</si>
  <si>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</si>
  <si>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</si>
  <si>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</si>
  <si>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</si>
  <si>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</si>
  <si>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</si>
  <si>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</si>
  <si>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</si>
  <si>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</si>
  <si>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</si>
  <si>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</si>
  <si>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</si>
  <si>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</si>
  <si>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</si>
  <si>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</si>
  <si>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</si>
  <si>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</si>
  <si>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</si>
  <si>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</si>
  <si>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</si>
  <si>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</si>
  <si>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</si>
  <si>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</si>
  <si>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</si>
  <si>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</si>
  <si>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</si>
  <si>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</si>
  <si>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</si>
  <si>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</si>
  <si>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</si>
  <si>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</si>
  <si>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</si>
  <si>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</si>
  <si>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</si>
  <si>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</si>
  <si>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</si>
  <si>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</si>
  <si>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</si>
  <si>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</si>
  <si>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</si>
  <si>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</si>
  <si>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</si>
  <si>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</si>
  <si>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</si>
  <si>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</si>
  <si>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</si>
  <si>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</si>
  <si>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</si>
  <si>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</si>
  <si>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</si>
  <si>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</si>
  <si>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</si>
  <si>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</si>
  <si>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</si>
  <si>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</si>
  <si>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</si>
  <si>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</si>
  <si>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</si>
  <si>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</si>
  <si>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</si>
  <si>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</si>
  <si>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</si>
  <si>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</si>
  <si>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</si>
  <si>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</si>
  <si>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</si>
  <si>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</si>
  <si>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</si>
  <si>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</si>
  <si>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</si>
  <si>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</si>
  <si>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</si>
  <si>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</si>
  <si>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</si>
  <si>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</si>
  <si>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</si>
  <si>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</si>
  <si>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</si>
  <si>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</si>
  <si>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</si>
  <si>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</si>
  <si>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</si>
  <si>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</si>
  <si>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</si>
  <si>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</si>
  <si>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</si>
  <si>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</si>
  <si>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</si>
  <si>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</si>
  <si>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</si>
  <si>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</si>
  <si>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</si>
  <si>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</si>
  <si>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</si>
  <si>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</si>
  <si>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</si>
  <si>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</si>
  <si>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</si>
  <si>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</si>
  <si>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</si>
  <si>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</si>
  <si>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</si>
  <si>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</si>
  <si>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</si>
  <si>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</si>
  <si>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</si>
  <si>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</si>
  <si>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</si>
  <si>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</si>
  <si>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</si>
  <si>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</si>
  <si>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</si>
  <si>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</si>
  <si>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</si>
  <si>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</si>
  <si>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</si>
  <si>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</si>
  <si>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</si>
  <si>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</si>
  <si>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</si>
  <si>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</si>
  <si>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</si>
  <si>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</si>
  <si>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</si>
  <si>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</si>
  <si>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</si>
  <si>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</si>
  <si>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</si>
  <si>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</si>
  <si>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</si>
  <si>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</si>
  <si>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</si>
  <si>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</si>
  <si>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</si>
  <si>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</si>
  <si>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</si>
  <si>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</si>
  <si>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</si>
  <si>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</si>
  <si>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</si>
  <si>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</si>
  <si>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</si>
  <si>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</si>
  <si>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</si>
  <si>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</si>
  <si>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</si>
  <si>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</si>
  <si>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</si>
  <si>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</si>
  <si>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</si>
  <si>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</si>
  <si>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</si>
  <si>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</si>
  <si>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</si>
  <si>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</si>
  <si>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</si>
  <si>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</si>
  <si>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</si>
  <si>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</si>
  <si>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</si>
  <si>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</si>
  <si>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</si>
  <si>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</si>
  <si>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</si>
  <si>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</si>
  <si>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</si>
  <si>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</si>
  <si>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</si>
  <si>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</si>
  <si>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</si>
  <si>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</si>
  <si>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</si>
  <si>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</si>
  <si>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</si>
  <si>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</si>
  <si>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</si>
  <si>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</si>
  <si>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</si>
  <si>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</si>
  <si>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</si>
  <si>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</si>
  <si>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</si>
  <si>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</si>
  <si>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</si>
  <si>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</si>
  <si>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</si>
  <si>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</si>
  <si>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</si>
  <si>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</si>
  <si>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</si>
  <si>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</si>
  <si>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</si>
  <si>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</si>
  <si>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</si>
  <si>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</si>
  <si>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</si>
  <si>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</si>
  <si>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</si>
  <si>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</si>
  <si>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</si>
  <si>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</si>
  <si>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</si>
  <si>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</si>
  <si>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</si>
  <si>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</si>
  <si>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</si>
  <si>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</si>
  <si>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</si>
  <si>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</si>
  <si>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</si>
  <si>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</si>
  <si>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</si>
  <si>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</si>
  <si>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</si>
  <si>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</si>
  <si>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</si>
  <si>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</si>
  <si>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</si>
  <si>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</si>
  <si>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</si>
  <si>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</si>
  <si>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</si>
  <si>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</si>
  <si>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</si>
  <si>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</si>
  <si>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</si>
  <si>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</si>
  <si>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</si>
  <si>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</si>
  <si>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</si>
  <si>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</si>
  <si>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</si>
  <si>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</si>
  <si>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</si>
  <si>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</si>
  <si>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</si>
  <si>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</si>
  <si>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</si>
  <si>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</si>
  <si>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</si>
  <si>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</si>
  <si>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</si>
  <si>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</si>
  <si>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</si>
  <si>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</si>
  <si>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</si>
  <si>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</si>
  <si>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</si>
  <si>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</si>
  <si>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</si>
  <si>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</si>
  <si>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</si>
  <si>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</si>
  <si>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</si>
  <si>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</si>
  <si>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</si>
  <si>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</si>
  <si>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</si>
  <si>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</si>
  <si>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</si>
  <si>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</si>
  <si>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</si>
  <si>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</si>
  <si>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</si>
  <si>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</si>
  <si>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</si>
  <si>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</si>
  <si>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</si>
  <si>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</si>
  <si>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</si>
  <si>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</si>
  <si>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</si>
  <si>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</si>
  <si>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</si>
  <si>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</si>
  <si>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</si>
  <si>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</si>
  <si>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</si>
  <si>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</si>
  <si>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</si>
  <si>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</si>
  <si>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</si>
  <si>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</si>
  <si>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</si>
  <si>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</si>
  <si>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</si>
  <si>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</si>
  <si>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</si>
  <si>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</si>
  <si>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</si>
  <si>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</si>
  <si>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</si>
  <si>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</si>
  <si>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</si>
  <si>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</si>
  <si>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</si>
  <si>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</si>
  <si>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</si>
  <si>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</si>
  <si>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</si>
  <si>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</si>
  <si>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</si>
  <si>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</si>
  <si>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</si>
  <si>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</si>
  <si>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</si>
  <si>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</si>
  <si>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</si>
  <si>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</si>
  <si>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</si>
  <si>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</si>
  <si>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</si>
  <si>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</si>
  <si>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</si>
  <si>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</si>
  <si>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</si>
  <si>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</si>
  <si>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</si>
  <si>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</si>
  <si>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</si>
  <si>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</si>
  <si>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</si>
  <si>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</si>
  <si>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</si>
  <si>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</si>
  <si>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</si>
  <si>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</si>
  <si>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</si>
  <si>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</si>
  <si>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</si>
  <si>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</si>
  <si>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</si>
  <si>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</si>
  <si>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</si>
  <si>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</si>
  <si>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</si>
  <si>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</si>
  <si>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</si>
  <si>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</si>
  <si>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</si>
  <si>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</si>
  <si>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</si>
  <si>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</si>
  <si>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</si>
  <si>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</si>
  <si>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</si>
  <si>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</si>
  <si>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</si>
  <si>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</si>
  <si>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</si>
  <si>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</si>
  <si>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</si>
  <si>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</si>
  <si>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</si>
  <si>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</si>
  <si>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</si>
  <si>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</si>
  <si>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</si>
  <si>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</si>
  <si>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</si>
  <si>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</si>
  <si>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</si>
  <si>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</si>
  <si>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</si>
  <si>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</si>
  <si>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</si>
  <si>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</si>
  <si>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</si>
  <si>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</si>
  <si>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</si>
  <si>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</si>
  <si>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</si>
  <si>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</si>
  <si>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</si>
  <si>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</si>
  <si>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</si>
  <si>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</si>
  <si>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</si>
  <si>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</si>
  <si>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</si>
  <si>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</si>
  <si>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</si>
  <si>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</si>
  <si>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</si>
  <si>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</si>
  <si>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</si>
  <si>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</si>
  <si>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</si>
  <si>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</si>
  <si>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</si>
  <si>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</si>
  <si>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</si>
  <si>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</si>
  <si>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</si>
  <si>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</si>
  <si>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</si>
  <si>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</si>
  <si>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</si>
  <si>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</si>
  <si>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</si>
  <si>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</si>
  <si>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</si>
  <si>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</si>
  <si>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</si>
  <si>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</si>
  <si>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</si>
  <si>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</si>
  <si>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</si>
  <si>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</si>
  <si>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</si>
  <si>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</si>
  <si>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</si>
  <si>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</si>
  <si>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</si>
  <si>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</si>
  <si>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</si>
  <si>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</si>
  <si>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</si>
  <si>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</si>
  <si>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</si>
  <si>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</si>
  <si>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</si>
  <si>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</si>
  <si>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</si>
  <si>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</si>
  <si>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</si>
  <si>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</si>
  <si>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</si>
  <si>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</si>
  <si>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</si>
  <si>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</si>
  <si>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</si>
  <si>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</si>
  <si>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</si>
  <si>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</si>
  <si>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</si>
  <si>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</si>
  <si>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</si>
  <si>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</si>
  <si>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</si>
  <si>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</si>
  <si>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</si>
  <si>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</si>
  <si>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</si>
  <si>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</si>
  <si>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</si>
  <si>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</si>
  <si>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</si>
  <si>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</si>
  <si>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</si>
  <si>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</si>
  <si>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</si>
  <si>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</si>
  <si>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</si>
  <si>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</si>
  <si>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</si>
  <si>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</si>
  <si>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</si>
  <si>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</si>
  <si>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</si>
  <si>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</si>
  <si>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</si>
  <si>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</si>
  <si>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</si>
  <si>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</si>
  <si>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</si>
  <si>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</si>
  <si>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</si>
  <si>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</si>
  <si>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</si>
  <si>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</si>
  <si>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</si>
  <si>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</si>
  <si>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</si>
  <si>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</si>
  <si>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</si>
  <si>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</si>
  <si>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</si>
  <si>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</si>
  <si>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</si>
  <si>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</si>
  <si>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</si>
  <si>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</si>
  <si>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</si>
  <si>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</si>
  <si>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</si>
  <si>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</si>
  <si>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</si>
  <si>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</si>
  <si>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</si>
  <si>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</si>
  <si>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</si>
  <si>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</si>
  <si>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</si>
  <si>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</si>
  <si>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</si>
  <si>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</si>
  <si>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</si>
  <si>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</si>
  <si>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</si>
  <si>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</si>
  <si>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</si>
  <si>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</si>
  <si>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</si>
  <si>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</si>
  <si>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</si>
  <si>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</si>
  <si>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</si>
  <si>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</si>
  <si>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</si>
  <si>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</si>
  <si>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</si>
  <si>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</si>
  <si>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</si>
  <si>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</si>
  <si>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</si>
  <si>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</si>
  <si>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</si>
  <si>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</si>
  <si>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</si>
  <si>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</si>
  <si>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</si>
  <si>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</si>
  <si>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</si>
  <si>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</si>
  <si>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</si>
  <si>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</si>
  <si>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</si>
  <si>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</si>
  <si>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</si>
  <si>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</si>
  <si>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</si>
  <si>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</si>
  <si>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</si>
  <si>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</si>
  <si>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</si>
  <si>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</si>
  <si>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</si>
  <si>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</si>
  <si>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</si>
  <si>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</si>
  <si>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</si>
  <si>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</si>
  <si>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</si>
  <si>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</si>
  <si>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</si>
  <si>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</si>
  <si>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</si>
  <si>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</si>
  <si>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</si>
  <si>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</si>
  <si>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</si>
  <si>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</si>
  <si>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</si>
  <si>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</si>
  <si>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</si>
  <si>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</si>
  <si>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</si>
  <si>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</si>
  <si>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</si>
  <si>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</si>
  <si>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</si>
  <si>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</si>
  <si>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</si>
  <si>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</si>
  <si>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</si>
  <si>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</si>
  <si>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</si>
  <si>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</si>
  <si>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</si>
  <si>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</si>
  <si>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</si>
  <si>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</si>
  <si>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</si>
  <si>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</si>
  <si>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</si>
  <si>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</si>
  <si>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</si>
  <si>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</si>
  <si>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</si>
  <si>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</si>
  <si>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</si>
  <si>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</si>
  <si>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</si>
  <si>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</si>
  <si>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</si>
  <si>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</si>
  <si>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</si>
  <si>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</si>
  <si>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</si>
  <si>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</si>
  <si>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</si>
  <si>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</si>
  <si>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</si>
  <si>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</si>
  <si>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</si>
  <si>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</si>
  <si>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</si>
  <si>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</si>
  <si>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</si>
  <si>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</si>
  <si>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</si>
  <si>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</si>
  <si>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</si>
  <si>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</si>
  <si>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</si>
  <si>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</si>
  <si>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</si>
  <si>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</si>
  <si>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</si>
  <si>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</si>
  <si>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</si>
  <si>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</si>
  <si>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</si>
  <si>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</si>
  <si>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</si>
  <si>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</si>
  <si>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</si>
  <si>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</si>
  <si>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</si>
  <si>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</si>
  <si>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</si>
  <si>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</si>
  <si>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</si>
  <si>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</si>
  <si>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</si>
  <si>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</si>
  <si>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</si>
  <si>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</si>
  <si>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</si>
  <si>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</si>
  <si>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</si>
  <si>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</si>
  <si>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</si>
  <si>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</si>
  <si>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</si>
  <si>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</si>
  <si>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</si>
  <si>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</si>
  <si>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</si>
  <si>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</si>
  <si>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</si>
  <si>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</si>
  <si>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</si>
  <si>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</si>
  <si>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</si>
  <si>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</si>
  <si>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</si>
  <si>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</si>
  <si>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</si>
  <si>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</si>
  <si>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</si>
  <si>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</si>
  <si>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</si>
  <si>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</si>
  <si>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</si>
  <si>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</si>
  <si>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</si>
  <si>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</si>
  <si>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</si>
  <si>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</si>
  <si>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</si>
  <si>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</si>
  <si>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</si>
  <si>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</si>
  <si>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</si>
  <si>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</si>
  <si>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</si>
  <si>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</si>
  <si>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</si>
  <si>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</si>
  <si>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</si>
  <si>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</si>
  <si>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</si>
  <si>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</si>
  <si>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</si>
  <si>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</si>
  <si>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</si>
  <si>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</si>
  <si>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</si>
  <si>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</si>
  <si>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</si>
  <si>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</si>
  <si>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</si>
  <si>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</si>
  <si>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</si>
  <si>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</si>
  <si>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</si>
  <si>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</si>
  <si>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</si>
  <si>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</si>
  <si>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</si>
  <si>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</si>
  <si>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</si>
  <si>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</si>
  <si>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</si>
  <si>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</si>
  <si>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</si>
  <si>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</si>
  <si>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</si>
  <si>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</si>
  <si>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</si>
  <si>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</si>
  <si>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</si>
  <si>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</si>
  <si>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</si>
  <si>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</si>
  <si>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</si>
  <si>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</si>
  <si>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</si>
  <si>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</si>
  <si>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</si>
  <si>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</si>
  <si>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</si>
  <si>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</si>
  <si>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</si>
  <si>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</si>
  <si>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</si>
  <si>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</si>
  <si>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</si>
  <si>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</si>
  <si>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</si>
  <si>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</si>
  <si>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</si>
  <si>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</si>
  <si>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</si>
  <si>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</si>
  <si>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</si>
  <si>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</si>
  <si>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</si>
  <si>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</si>
  <si>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</si>
  <si>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</si>
  <si>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</si>
  <si>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</si>
  <si>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</si>
  <si>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</si>
  <si>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</si>
  <si>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</si>
  <si>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</si>
  <si>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</si>
  <si>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</si>
  <si>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</si>
  <si>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</si>
  <si>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</si>
  <si>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</si>
  <si>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</si>
  <si>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</si>
  <si>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</si>
  <si>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</si>
  <si>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</si>
  <si>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</si>
  <si>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</si>
  <si>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</si>
  <si>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</si>
  <si>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</si>
  <si>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</si>
  <si>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</si>
  <si>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</si>
  <si>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</si>
  <si>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</si>
  <si>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</si>
  <si>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</si>
  <si>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</si>
  <si>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</si>
  <si>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</si>
  <si>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</si>
  <si>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</si>
  <si>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</si>
  <si>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</si>
  <si>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</si>
  <si>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</si>
  <si>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</si>
  <si>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</si>
  <si>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</si>
  <si>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</si>
  <si>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</si>
  <si>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</si>
  <si>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</si>
  <si>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</si>
  <si>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</si>
  <si>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</si>
  <si>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</si>
  <si>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</si>
  <si>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</si>
  <si>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</si>
  <si>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</si>
  <si>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</si>
  <si>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</si>
  <si>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</si>
  <si>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</si>
  <si>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</si>
  <si>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</si>
  <si>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</si>
  <si>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</si>
  <si>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</si>
  <si>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</si>
  <si>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</si>
  <si>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</si>
  <si>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</si>
  <si>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</si>
  <si>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</si>
  <si>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</si>
  <si>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</si>
  <si>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</si>
  <si>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</si>
  <si>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</si>
  <si>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</si>
  <si>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</si>
  <si>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</si>
  <si>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</si>
  <si>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</si>
  <si>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</si>
  <si>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</si>
  <si>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</si>
  <si>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</si>
  <si>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</si>
  <si>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</si>
  <si>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</si>
  <si>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</si>
  <si>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</si>
  <si>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</si>
  <si>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</si>
  <si>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</si>
  <si>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</si>
  <si>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</si>
  <si>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</si>
  <si>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</si>
  <si>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</si>
  <si>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</si>
  <si>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</si>
  <si>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</si>
  <si>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</si>
  <si>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</si>
  <si>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</si>
  <si>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</si>
  <si>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</si>
  <si>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</si>
  <si>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</si>
  <si>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</si>
  <si>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</si>
  <si>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</si>
  <si>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</si>
  <si>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</si>
  <si>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</si>
  <si>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</si>
  <si>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</si>
  <si>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</si>
  <si>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</si>
  <si>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</si>
  <si>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</si>
  <si>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</si>
  <si>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</si>
  <si>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</si>
  <si>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</si>
  <si>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</si>
  <si>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</si>
  <si>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</si>
  <si>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</si>
  <si>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</si>
  <si>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</si>
  <si>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</si>
  <si>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</si>
  <si>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</si>
  <si>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</si>
  <si>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</si>
  <si>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</si>
  <si>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</si>
  <si>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</si>
  <si>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</si>
  <si>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</si>
  <si>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</si>
  <si>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</si>
  <si>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</si>
  <si>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</si>
  <si>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</si>
  <si>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</si>
  <si>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</si>
  <si>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</si>
  <si>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</si>
  <si>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</si>
  <si>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</si>
  <si>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</si>
  <si>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</si>
  <si>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</si>
  <si>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</si>
  <si>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</si>
  <si>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</si>
  <si>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</si>
  <si>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</si>
  <si>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</si>
  <si>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</si>
  <si>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</si>
  <si>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</si>
  <si>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</si>
  <si>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</si>
  <si>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</si>
  <si>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</si>
  <si>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</si>
  <si>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</si>
  <si>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</si>
  <si>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</si>
  <si>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</si>
  <si>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</si>
  <si>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</si>
  <si>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</si>
  <si>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</si>
  <si>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</si>
  <si>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</si>
  <si>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</si>
  <si>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</si>
  <si>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</si>
  <si>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</si>
  <si>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</si>
  <si>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</si>
  <si>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</si>
  <si>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</si>
  <si>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</si>
  <si>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</si>
  <si>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</si>
  <si>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</si>
  <si>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</si>
  <si>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</si>
  <si>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</si>
  <si>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</si>
  <si>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</si>
  <si>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</si>
  <si>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</si>
  <si>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</si>
  <si>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</si>
  <si>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</si>
  <si>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</si>
  <si>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</si>
  <si>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</si>
  <si>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</si>
  <si>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</si>
  <si>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</si>
  <si>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</si>
  <si>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</si>
  <si>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</si>
  <si>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</si>
  <si>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</si>
  <si>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</si>
  <si>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</si>
  <si>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</si>
  <si>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</si>
  <si>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</si>
  <si>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</si>
  <si>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</si>
  <si>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</si>
  <si>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</si>
  <si>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</si>
  <si>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</si>
  <si>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</si>
  <si>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</si>
  <si>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</si>
  <si>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</si>
  <si>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</si>
  <si>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</si>
  <si>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</si>
  <si>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</si>
  <si>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</si>
  <si>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</si>
  <si>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</si>
  <si>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</si>
  <si>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</si>
  <si>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</si>
  <si>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</si>
  <si>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</si>
  <si>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</si>
  <si>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</si>
  <si>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</si>
  <si>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</si>
  <si>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</si>
  <si>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</si>
  <si>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</si>
  <si>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</si>
  <si>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</si>
  <si>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</si>
  <si>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</si>
  <si>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</si>
  <si>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</si>
  <si>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</si>
  <si>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</si>
  <si>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</si>
  <si>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</si>
  <si>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</si>
  <si>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</si>
  <si>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</si>
  <si>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</si>
  <si>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</si>
  <si>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</si>
  <si>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</si>
  <si>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</si>
  <si>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</si>
  <si>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</si>
  <si>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</si>
  <si>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</si>
  <si>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</si>
  <si>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</si>
  <si>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</si>
  <si>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</si>
  <si>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</si>
  <si>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</si>
  <si>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</si>
  <si>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</si>
  <si>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</si>
  <si>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</si>
  <si>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</si>
  <si>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</si>
  <si>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</si>
  <si>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</si>
  <si>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</si>
  <si>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</si>
  <si>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</si>
  <si>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</si>
  <si>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</si>
  <si>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</si>
  <si>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</si>
  <si>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</si>
  <si>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</si>
  <si>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</si>
  <si>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</si>
  <si>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</si>
  <si>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</si>
  <si>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</si>
  <si>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</si>
  <si>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</si>
  <si>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</si>
  <si>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</si>
  <si>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</si>
  <si>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</si>
  <si>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</si>
  <si>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</si>
  <si>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</si>
  <si>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</si>
  <si>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</si>
  <si>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</si>
  <si>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</si>
  <si>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</si>
  <si>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</si>
  <si>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</si>
  <si>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</si>
  <si>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</si>
  <si>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</si>
  <si>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</si>
  <si>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</si>
  <si>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</si>
  <si>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</si>
  <si>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</si>
  <si>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</si>
  <si>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</si>
  <si>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</si>
  <si>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</si>
  <si>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</si>
  <si>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</si>
  <si>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</si>
  <si>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</si>
  <si>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</si>
  <si>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</si>
  <si>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</si>
  <si>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</si>
  <si>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</si>
  <si>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</si>
  <si>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</si>
  <si>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</si>
  <si>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</si>
  <si>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</si>
  <si>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</si>
  <si>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</si>
  <si>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</si>
  <si>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</si>
  <si>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</si>
  <si>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</si>
  <si>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</si>
  <si>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</si>
  <si>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</si>
  <si>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</si>
  <si>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</si>
  <si>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</si>
  <si>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</si>
  <si>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</si>
  <si>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</si>
  <si>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</si>
  <si>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</si>
  <si>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</si>
  <si>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</si>
  <si>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</si>
  <si>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</si>
  <si>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</si>
  <si>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</si>
  <si>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</si>
  <si>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</si>
  <si>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</si>
  <si>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</si>
  <si>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</si>
  <si>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</si>
  <si>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</si>
  <si>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</si>
  <si>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</si>
  <si>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</si>
  <si>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</si>
  <si>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</si>
  <si>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</si>
  <si>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</si>
  <si>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</si>
  <si>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</si>
  <si>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</si>
  <si>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</si>
  <si>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</si>
  <si>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</si>
  <si>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</si>
  <si>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</si>
  <si>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</si>
  <si>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</si>
  <si>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</si>
  <si>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</si>
  <si>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</si>
  <si>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</si>
  <si>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</si>
  <si>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</si>
  <si>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</si>
  <si>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</si>
  <si>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</si>
  <si>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</si>
  <si>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</si>
  <si>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</si>
  <si>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</si>
  <si>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</si>
  <si>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</si>
  <si>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</si>
  <si>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</si>
  <si>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</si>
  <si>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</si>
  <si>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</si>
  <si>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</si>
  <si>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</si>
  <si>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</si>
  <si>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</si>
  <si>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</si>
  <si>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</si>
  <si>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</si>
  <si>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</si>
  <si>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</si>
  <si>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</si>
  <si>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</si>
  <si>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</si>
  <si>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</si>
  <si>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</si>
  <si>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</si>
  <si>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</si>
  <si>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</si>
  <si>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</si>
  <si>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</si>
  <si>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</si>
  <si>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</si>
  <si>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</si>
  <si>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</si>
  <si>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</si>
  <si>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</si>
  <si>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</si>
  <si>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</si>
  <si>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</si>
  <si>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</si>
  <si>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</si>
  <si>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</si>
  <si>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</si>
  <si>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</si>
  <si>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</si>
  <si>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</si>
  <si>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</si>
  <si>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</si>
  <si>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</si>
  <si>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</si>
  <si>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</si>
  <si>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</si>
  <si>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</si>
  <si>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</si>
  <si>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</si>
  <si>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</si>
  <si>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</si>
  <si>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</si>
  <si>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</si>
  <si>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</si>
  <si>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</si>
  <si>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</si>
  <si>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</si>
  <si>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</si>
  <si>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</si>
  <si>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</si>
  <si>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</si>
  <si>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</si>
  <si>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</si>
  <si>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</si>
  <si>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</si>
  <si>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</si>
  <si>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</si>
  <si>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</si>
  <si>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</si>
  <si>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</si>
  <si>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</si>
  <si>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</si>
  <si>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</si>
  <si>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</si>
  <si>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</si>
  <si>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</si>
  <si>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</si>
  <si>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</si>
  <si>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</si>
  <si>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</si>
  <si>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</si>
  <si>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</si>
  <si>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</si>
  <si>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</si>
  <si>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</si>
  <si>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</si>
  <si>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</si>
  <si>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</si>
  <si>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</si>
  <si>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</si>
  <si>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</si>
  <si>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</si>
  <si>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</si>
  <si>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</si>
  <si>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</si>
  <si>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</si>
  <si>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</si>
  <si>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</si>
  <si>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</si>
  <si>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</si>
  <si>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</si>
  <si>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</si>
  <si>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</si>
  <si>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</si>
  <si>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</si>
  <si>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</si>
  <si>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</si>
  <si>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</si>
  <si>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</si>
  <si>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</si>
  <si>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</si>
  <si>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</si>
  <si>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</si>
  <si>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</si>
  <si>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</si>
  <si>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</si>
  <si>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</si>
  <si>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</si>
  <si>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</si>
  <si>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</si>
  <si>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</si>
  <si>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</si>
  <si>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</si>
  <si>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</si>
  <si>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</si>
  <si>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</si>
  <si>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</si>
  <si>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</si>
  <si>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</si>
  <si>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</si>
  <si>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</si>
  <si>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</si>
  <si>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</si>
  <si>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</si>
  <si>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</si>
  <si>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</si>
  <si>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</si>
  <si>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</si>
  <si>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</si>
  <si>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</si>
  <si>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</si>
  <si>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</si>
  <si>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</si>
  <si>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</si>
  <si>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</si>
  <si>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</si>
  <si>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</si>
  <si>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</si>
  <si>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</si>
  <si>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</si>
  <si>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</si>
  <si>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</si>
  <si>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</si>
  <si>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</si>
  <si>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</si>
  <si>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</si>
  <si>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</si>
  <si>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</si>
  <si>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</si>
  <si>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</si>
  <si>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</si>
  <si>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</si>
  <si>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</si>
  <si>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</si>
  <si>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</si>
  <si>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</si>
  <si>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</si>
  <si>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</si>
  <si>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</si>
  <si>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</si>
  <si>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</si>
  <si>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</si>
  <si>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</si>
  <si>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</si>
  <si>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</si>
  <si>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</si>
  <si>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</si>
  <si>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</si>
  <si>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</si>
  <si>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</si>
  <si>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</si>
  <si>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</si>
  <si>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</si>
  <si>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</si>
  <si>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</si>
  <si>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</si>
  <si>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</si>
  <si>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</si>
  <si>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</si>
  <si>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</si>
  <si>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</si>
  <si>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</si>
  <si>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</si>
  <si>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</si>
  <si>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</si>
  <si>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</si>
  <si>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</si>
  <si>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</si>
  <si>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</si>
  <si>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</si>
  <si>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</si>
  <si>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</si>
  <si>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</si>
  <si>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</si>
  <si>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</si>
  <si>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</si>
  <si>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</si>
  <si>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</si>
  <si>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</si>
  <si>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</si>
  <si>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</si>
  <si>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</si>
  <si>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</si>
  <si>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</si>
  <si>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</si>
  <si>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</si>
  <si>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</si>
  <si>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</si>
  <si>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</si>
  <si>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</si>
  <si>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</si>
  <si>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</si>
  <si>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</si>
  <si>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</si>
  <si>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</si>
  <si>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</si>
  <si>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</si>
  <si>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</si>
  <si>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</si>
  <si>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</si>
  <si>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</si>
  <si>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</si>
  <si>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</si>
  <si>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</si>
  <si>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</si>
  <si>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</si>
  <si>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</si>
  <si>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</si>
  <si>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</si>
  <si>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</si>
  <si>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</si>
  <si>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</si>
  <si>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</si>
  <si>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</si>
  <si>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</si>
  <si>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</si>
  <si>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</si>
  <si>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</si>
  <si>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</si>
  <si>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</si>
  <si>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</si>
  <si>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</si>
  <si>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</si>
  <si>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</si>
  <si>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</si>
  <si>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</si>
  <si>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</si>
  <si>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</si>
  <si>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</si>
  <si>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</si>
  <si>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</si>
  <si>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</si>
  <si>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</si>
  <si>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</si>
  <si>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</si>
  <si>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</si>
  <si>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</si>
  <si>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</si>
  <si>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</si>
  <si>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</si>
  <si>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</si>
  <si>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</si>
  <si>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</si>
  <si>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</si>
  <si>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</si>
  <si>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</si>
  <si>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</si>
  <si>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</si>
  <si>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</si>
  <si>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</si>
  <si>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</si>
  <si>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</si>
  <si>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</si>
  <si>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</si>
  <si>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</si>
  <si>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</si>
  <si>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</si>
  <si>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</si>
  <si>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</si>
  <si>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</si>
  <si>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</si>
  <si>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</si>
  <si>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</si>
  <si>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</si>
  <si>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</si>
  <si>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</si>
  <si>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</si>
  <si>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</si>
  <si>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</si>
  <si>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</si>
  <si>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</si>
  <si>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</si>
  <si>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</si>
  <si>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</si>
  <si>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</si>
  <si>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</si>
  <si>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</si>
  <si>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</si>
  <si>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</si>
  <si>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</si>
  <si>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</si>
  <si>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</si>
  <si>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</si>
  <si>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</si>
  <si>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</si>
  <si>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</si>
  <si>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</si>
  <si>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</si>
  <si>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</si>
  <si>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</si>
  <si>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</si>
  <si>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</si>
  <si>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</si>
  <si>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</si>
  <si>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</si>
  <si>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</si>
  <si>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</si>
  <si>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</si>
  <si>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</si>
  <si>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</si>
  <si>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</si>
  <si>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</si>
  <si>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</si>
  <si>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</si>
  <si>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</si>
  <si>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</si>
  <si>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</si>
  <si>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</si>
  <si>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</si>
  <si>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</si>
  <si>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</si>
  <si>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</si>
  <si>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</si>
  <si>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</si>
  <si>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</si>
  <si>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</si>
  <si>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</si>
  <si>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</si>
  <si>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</si>
  <si>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</si>
  <si>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</si>
  <si>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</si>
  <si>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</si>
  <si>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</si>
  <si>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</si>
  <si>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</si>
  <si>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</si>
  <si>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</si>
  <si>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</si>
  <si>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</si>
  <si>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</si>
  <si>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</si>
  <si>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</si>
  <si>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</si>
  <si>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</si>
  <si>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</si>
  <si>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</si>
  <si>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</si>
  <si>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</si>
  <si>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</si>
  <si>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</si>
  <si>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</si>
  <si>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</si>
  <si>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</si>
  <si>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</si>
  <si>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</si>
  <si>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</si>
  <si>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</si>
  <si>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</si>
  <si>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</si>
  <si>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</si>
  <si>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</si>
  <si>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</si>
  <si>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</si>
  <si>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</si>
  <si>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</si>
  <si>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</si>
  <si>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</si>
  <si>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</si>
  <si>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</si>
  <si>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</si>
  <si>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</si>
  <si>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</si>
  <si>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</si>
  <si>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</si>
  <si>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</si>
  <si>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</si>
  <si>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</si>
  <si>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</si>
  <si>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</si>
  <si>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</si>
  <si>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</si>
  <si>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</si>
  <si>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</si>
  <si>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</si>
  <si>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</si>
  <si>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</si>
  <si>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</si>
  <si>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</si>
  <si>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</si>
  <si>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</si>
  <si>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</si>
  <si>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</si>
  <si>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</si>
  <si>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</si>
  <si>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</si>
  <si>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</si>
  <si>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</si>
  <si>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</si>
  <si>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</si>
  <si>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</si>
  <si>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</si>
  <si>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</si>
  <si>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</si>
  <si>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</si>
  <si>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</si>
  <si>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</si>
  <si>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</si>
  <si>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</si>
  <si>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</si>
  <si>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</si>
  <si>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</si>
  <si>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</si>
  <si>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</si>
  <si>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</si>
  <si>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</si>
  <si>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</si>
  <si>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</si>
  <si>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</si>
  <si>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</si>
  <si>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</si>
  <si>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</si>
  <si>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</si>
  <si>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</si>
  <si>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</si>
  <si>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</si>
  <si>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</si>
  <si>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</si>
  <si>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</si>
  <si>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</si>
  <si>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</si>
  <si>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</si>
  <si>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</si>
  <si>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</si>
  <si>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</si>
  <si>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</si>
  <si>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</si>
  <si>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</si>
  <si>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</si>
  <si>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</si>
  <si>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</si>
  <si>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</si>
  <si>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</si>
  <si>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</si>
  <si>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</si>
  <si>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</si>
  <si>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</si>
  <si>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</si>
  <si>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</si>
  <si>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</si>
  <si>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</si>
  <si>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</si>
  <si>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</si>
  <si>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</si>
  <si>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</si>
  <si>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</si>
  <si>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</si>
  <si>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</si>
  <si>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</si>
  <si>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</si>
  <si>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</si>
  <si>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</si>
  <si>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</si>
  <si>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</si>
  <si>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</si>
  <si>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</si>
  <si>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</si>
  <si>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</si>
  <si>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</si>
  <si>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</si>
  <si>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</si>
  <si>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</si>
  <si>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</si>
  <si>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</si>
  <si>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</si>
  <si>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</si>
  <si>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</si>
  <si>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</si>
  <si>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</si>
  <si>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</si>
  <si>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</si>
  <si>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</si>
  <si>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</si>
  <si>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</si>
  <si>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</si>
  <si>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</si>
  <si>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</si>
  <si>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</si>
  <si>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</si>
  <si>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</si>
  <si>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</si>
  <si>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</si>
  <si>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</si>
  <si>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</si>
  <si>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</si>
  <si>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</si>
  <si>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</si>
  <si>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</si>
  <si>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</si>
  <si>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</si>
  <si>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</si>
  <si>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</si>
  <si>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</si>
  <si>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</si>
  <si>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</si>
  <si>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</si>
  <si>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</si>
  <si>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</si>
  <si>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</si>
  <si>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</si>
  <si>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</si>
  <si>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</si>
  <si>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</si>
  <si>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</si>
  <si>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</si>
  <si>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</si>
  <si>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</si>
  <si>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</si>
  <si>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</si>
  <si>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</si>
  <si>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</si>
  <si>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</si>
  <si>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</si>
  <si>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</si>
  <si>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</si>
  <si>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</si>
  <si>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</si>
  <si>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</si>
  <si>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</si>
  <si>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</si>
  <si>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</si>
  <si>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</si>
  <si>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</si>
  <si>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</si>
  <si>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</si>
  <si>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</si>
  <si>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</si>
  <si>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</si>
  <si>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</si>
  <si>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</si>
  <si>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</si>
  <si>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</si>
  <si>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</si>
  <si>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</si>
  <si>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</si>
  <si>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</si>
  <si>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</si>
  <si>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</si>
  <si>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</si>
  <si>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</si>
  <si>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</si>
  <si>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</si>
  <si>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PCM-20251125-00001673
</t>
  </si>
  <si>
    <t xml:space="preserve">2025-11-25 16:50:07
</t>
  </si>
  <si>
    <t>access issue ,  EM reach the site and found  SCECO power not available and no parking available</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</si>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</sst>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7" dataDxfId="26" headerRowBorderDxfId="24" tableBorderDxfId="25">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323.7814212962985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9" t="s">
        <v>39024</v>
      </c>
      <c r="F3" s="131">
        <v>45986.712719907409</v>
      </c>
      <c r="G3" s="132">
        <f ca="1">IFERROR(NOW()-F3,"-")</f>
        <v>1.7127314815297723E-2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45986.729847222225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45986.729847222225</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45986.729847222225</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45986.729847222225</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45986.729847222225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45986.729847222225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45986.729847222225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45986.729847222225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45986.729847222225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45986.729847222225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45986.729847222225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45986.729847222225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45986.729847222225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45986.729847222225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45986.729847222225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45986.729847222225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45986.729847222225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45986.729847222225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45986.729847222225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45986.729847222225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45986.729847222225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45986.729847222225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45986.729847222225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45986.729847222225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45986.729847222225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45986.729847222225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45986.729847222225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45986.729847222225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45986.729847222225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45986.729847222225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45986.729847222225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45986.729847222225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45986.729847222225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45986.729847222225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45986.729847222225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45986.729847222225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45986.729847222225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45986.729847222225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45986.729847222225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45986.729847222225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45986.729847222225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45986.729847222225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45986.729847222225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45986.729847222225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45986.729847222225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45986.729847222225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45986.729847222225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45986.729847222225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45986.729847222225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45986.729847222225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45986.729847222225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45986.729847222225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45986.729847222225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45986.729847222225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45986.729847222225</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D31DE0B9-F72A-4F42-8935-D75D2E9EF455}"/>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pane ySplit="1" topLeftCell="A2" activePane="bottomLeft" state="frozen"/>
      <selection pane="bottomLeft" activeCell="H7" sqref="H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161.73000925926317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2.3424282407431747</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39110</v>
      </c>
      <c r="B5" s="18" t="str">
        <f>IFERROR(VLOOKUP(D5,DB!A:K,11,0),"")</f>
        <v>R2</v>
      </c>
      <c r="C5" s="18">
        <v>4</v>
      </c>
      <c r="D5" s="18" t="s">
        <v>8709</v>
      </c>
      <c r="E5" s="102" t="s">
        <v>39021</v>
      </c>
      <c r="F5" s="103">
        <v>45986.728182870371</v>
      </c>
      <c r="G5" s="104">
        <f ca="1">IFERROR(NOW()-F5,"-")</f>
        <v>1.6643518538330682E-3</v>
      </c>
      <c r="H5" s="142" t="s">
        <v>39111</v>
      </c>
      <c r="I5" s="18" t="str">
        <f>IFERROR(VLOOKUP(D5,DB!A:F,6,0),"")</f>
        <v>SCECO</v>
      </c>
      <c r="J5" s="18" t="str">
        <f>IFERROR(VLOOKUP(D5,DB!A:G,7,0),"")</f>
        <v>Good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45986.729847222225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45986.729847222225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45986.729847222225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45986.729847222225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45986.729847222225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45986.729847222225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45986.729847222225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45986.729847222225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45986.729847222225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45986.729847222225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45986.729847222225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45986.729847222225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45986.729847222225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45986.729847222225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45986.729847222225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45986.729847222225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45986.729847222225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45986.729847222225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45986.729847222225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45986.729847222225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45986.729847222225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45986.729847222225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45986.729847222225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45986.729847222225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45986.729847222225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45986.729847222225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45986.729847222225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45986.729847222225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45986.729847222225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45986.729847222225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45986.729847222225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45986.729847222225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45986.729847222225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45986.729847222225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45986.729847222225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45986.729847222225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45986.729847222225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45986.729847222225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45986.729847222225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45986.729847222225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45986.729847222225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45986.729847222225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45986.729847222225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45986.729847222225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45986.729847222225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45986.729847222225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45986.729847222225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45986.729847222225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45986.729847222225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45986.729847222225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45986.729847222225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45986.729847222225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45986.729847222225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45986.729847222225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45986.729847222225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45986.729847222225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45986.729847222225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45986.729847222225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45986.729847222225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45986.729847222225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45986.729847222225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45986.729847222225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45986.729847222225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45986.729847222225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45986.729847222225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45986.729847222225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45986.729847222225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45986.729847222225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45986.729847222225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45986.729847222225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45986.729847222225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45986.729847222225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45986.729847222225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45986.729847222225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45986.729847222225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45986.729847222225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45986.729847222225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45986.729847222225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45986.729847222225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45986.729847222225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45986.729847222225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45986.729847222225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45986.729847222225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45986.729847222225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45986.729847222225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45986.729847222225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45986.729847222225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45986.729847222225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45986.729847222225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45986.729847222225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45986.729847222225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45986.729847222225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45986.729847222225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45986.729847222225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45986.729847222225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45986.729847222225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45986.729847222225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45986.729847222225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45986.729847222225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45986.729847222225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45986.729847222225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45986.729847222225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45986.729847222225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45986.729847222225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45986.729847222225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45986.729847222225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45986.729847222225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45986.729847222225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45986.729847222225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45986.729847222225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45986.729847222225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45986.729847222225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45986.729847222225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45986.729847222225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45986.729847222225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45986.729847222225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45986.729847222225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45986.729847222225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45986.729847222225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45986.729847222225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45986.729847222225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45986.729847222225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45986.729847222225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45986.729847222225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45986.729847222225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45986.729847222225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45986.729847222225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45986.729847222225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45986.729847222225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45986.729847222225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45986.729847222225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45986.729847222225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45986.729847222225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45986.729847222225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45986.729847222225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45986.729847222225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45986.729847222225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45986.729847222225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45986.729847222225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45986.729847222225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45986.729847222225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45986.729847222225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45986.729847222225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45986.729847222225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45986.729847222225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45986.729847222225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45986.729847222225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45986.729847222225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45986.729847222225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45986.729847222225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45986.729847222225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45986.729847222225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45986.729847222225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45986.729847222225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45986.729847222225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45986.729847222225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45986.729847222225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45986.729847222225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45986.729847222225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45986.729847222225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45986.729847222225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45986.729847222225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45986.729847222225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45986.729847222225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45986.729847222225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45986.729847222225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45986.729847222225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45986.729847222225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45986.729847222225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45986.729847222225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45986.729847222225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45986.729847222225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45986.729847222225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45986.729847222225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45986.729847222225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45986.729847222225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45986.729847222225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45986.729847222225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45986.729847222225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45986.729847222225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45986.729847222225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45986.729847222225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45986.729847222225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45986.729847222225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45986.729847222225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45986.729847222225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45986.729847222225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45986.729847222225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45986.729847222225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45986.729847222225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45986.729847222225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45986.729847222225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45986.729847222225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45986.729847222225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45986.729847222225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45986.729847222225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45986.729847222225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45986.729847222225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45986.729847222225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45986.729847222225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45986.729847222225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45986.729847222225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45986.729847222225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45986.729847222225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45986.729847222225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45986.729847222225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45986.729847222225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45986.729847222225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45986.729847222225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45986.729847222225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45986.729847222225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45986.729847222225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45986.729847222225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45986.729847222225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45986.729847222225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45986.729847222225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45986.729847222225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45986.729847222225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45986.729847222225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45986.729847222225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45986.729847222225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45986.729847222225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45986.729847222225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45986.729847222225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45986.729847222225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45986.729847222225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45986.729847222225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45986.729847222225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45986.729847222225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45986.729847222225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45986.729847222225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45986.729847222225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45986.729847222225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45986.729847222225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45986.729847222225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45986.729847222225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45986.729847222225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45986.729847222225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45986.729847222225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45986.729847222225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45986.729847222225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45986.729847222225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45986.729847222225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45986.729847222225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45986.729847222225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45986.729847222225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45986.729847222225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45986.729847222225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45986.729847222225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45986.729847222225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45986.729847222225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45986.729847222225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45986.729847222225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45986.729847222225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45986.729847222225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45986.729847222225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45986.729847222225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45986.729847222225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45986.729847222225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45986.729847222225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45986.729847222225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45986.729847222225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45986.729847222225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45986.729847222225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45986.729847222225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45986.729847222225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45986.729847222225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45986.729847222225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45986.729847222225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45986.729847222225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45986.729847222225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45986.729847222225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45986.729847222225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45986.729847222225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45986.729847222225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45986.729847222225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45986.729847222225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45986.729847222225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45986.729847222225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45986.729847222225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45986.729847222225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45986.729847222225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45986.729847222225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45986.729847222225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45986.729847222225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45986.729847222225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45986.729847222225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45986.729847222225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45986.729847222225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45986.729847222225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45986.729847222225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45986.729847222225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45986.729847222225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45986.729847222225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45986.729847222225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45986.729847222225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45986.729847222225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45986.729847222225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45986.729847222225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45986.729847222225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45986.729847222225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45986.729847222225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45986.729847222225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45986.729847222225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45986.729847222225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45986.729847222225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45986.729847222225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45986.729847222225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45986.729847222225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45986.729847222225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45986.729847222225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45986.729847222225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45986.729847222225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45986.729847222225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45986.729847222225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45986.729847222225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45986.729847222225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45986.729847222225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45986.729847222225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45986.729847222225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45986.729847222225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45986.729847222225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45986.729847222225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45986.729847222225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45986.729847222225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45986.729847222225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45986.729847222225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45986.729847222225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45986.729847222225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45986.729847222225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45986.729847222225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45986.729847222225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45986.729847222225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45986.729847222225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45986.729847222225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45986.729847222225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45986.729847222225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45986.729847222225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45986.729847222225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45986.729847222225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45986.729847222225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45986.729847222225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45986.729847222225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45986.729847222225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45986.729847222225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45986.729847222225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45986.729847222225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45986.729847222225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45986.729847222225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45986.729847222225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45986.729847222225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45986.729847222225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45986.729847222225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45986.729847222225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45986.729847222225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45986.729847222225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45986.729847222225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45986.729847222225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45986.729847222225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45986.729847222225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45986.729847222225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45986.729847222225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45986.729847222225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45986.729847222225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45986.729847222225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45986.729847222225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45986.729847222225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45986.729847222225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45986.729847222225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45986.729847222225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45986.729847222225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45986.729847222225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45986.729847222225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45986.729847222225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45986.729847222225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45986.729847222225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45986.729847222225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45986.729847222225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45986.729847222225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45986.729847222225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45986.729847222225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45986.729847222225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45986.729847222225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45986.729847222225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45986.729847222225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45986.729847222225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45986.729847222225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45986.729847222225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45986.729847222225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45986.729847222225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45986.729847222225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45986.729847222225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45986.729847222225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45986.729847222225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45986.729847222225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45986.729847222225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45986.729847222225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45986.729847222225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45986.729847222225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45986.729847222225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45986.729847222225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45986.729847222225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45986.729847222225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45986.729847222225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45986.729847222225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45986.729847222225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45986.729847222225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45986.729847222225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45986.729847222225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45986.729847222225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45986.729847222225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45986.729847222225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45986.729847222225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45986.729847222225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45986.729847222225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45986.729847222225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45986.729847222225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45986.729847222225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45986.729847222225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45986.729847222225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45986.729847222225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45986.729847222225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45986.729847222225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45986.729847222225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45986.729847222225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45986.729847222225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45986.729847222225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45986.729847222225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45986.729847222225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45986.729847222225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45986.729847222225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45986.729847222225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45986.729847222225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45986.729847222225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45986.729847222225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45986.729847222225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45986.729847222225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45986.729847222225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45986.729847222225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45986.729847222225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45986.729847222225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45986.729847222225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45986.729847222225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45986.729847222225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45986.729847222225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45986.729847222225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45986.729847222225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45986.729847222225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45986.729847222225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45986.729847222225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45986.729847222225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45986.729847222225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45986.729847222225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45986.729847222225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45986.729847222225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45986.729847222225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45986.729847222225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45986.729847222225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45986.729847222225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45986.729847222225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45986.729847222225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45986.729847222225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45986.729847222225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45986.729847222225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45986.729847222225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45986.729847222225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45986.729847222225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45986.729847222225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45986.729847222225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45986.729847222225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45986.729847222225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45986.729847222225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45986.729847222225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45986.729847222225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45986.729847222225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45986.729847222225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45986.729847222225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45986.729847222225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45986.729847222225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45986.729847222225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45986.729847222225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45986.729847222225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45986.729847222225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45986.729847222225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45986.729847222225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45986.729847222225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45986.729847222225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45986.729847222225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45986.729847222225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45986.729847222225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45986.729847222225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45986.729847222225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45986.729847222225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45986.729847222225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45986.729847222225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45986.729847222225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45986.729847222225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45986.729847222225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45986.729847222225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45986.729847222225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45986.729847222225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45986.729847222225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45986.729847222225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45986.729847222225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45986.729847222225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45986.729847222225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45986.729847222225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45986.729847222225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45986.729847222225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45986.729847222225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45986.729847222225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45986.729847222225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45986.729847222225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45986.729847222225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45986.729847222225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45986.729847222225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45986.729847222225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45986.729847222225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45986.729847222225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45986.729847222225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45986.729847222225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45986.729847222225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45986.729847222225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45986.729847222225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45986.729847222225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45986.729847222225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45986.729847222225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45986.729847222225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45986.729847222225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45986.729847222225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45986.729847222225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45986.729847222225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45986.729847222225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45986.729847222225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45986.729847222225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45986.729847222225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45986.729847222225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45986.729847222225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45986.729847222225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45986.729847222225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45986.729847222225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45986.729847222225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45986.729847222225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45986.729847222225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45986.729847222225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45986.729847222225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45986.729847222225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45986.729847222225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45986.729847222225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45986.729847222225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45986.729847222225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45986.729847222225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45986.729847222225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45986.729847222225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45986.729847222225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45986.729847222225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45986.729847222225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45986.729847222225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45986.729847222225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45986.729847222225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45986.729847222225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45986.729847222225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45986.729847222225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45986.729847222225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45986.729847222225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45986.729847222225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45986.729847222225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45986.729847222225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45986.729847222225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45986.729847222225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45986.729847222225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45986.729847222225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45986.729847222225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45986.729847222225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45986.729847222225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45986.729847222225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45986.729847222225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45986.729847222225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45986.729847222225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45986.729847222225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45986.729847222225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45986.729847222225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45986.729847222225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45986.729847222225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45986.729847222225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45986.729847222225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45986.729847222225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45986.729847222225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45986.729847222225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45986.729847222225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45986.729847222225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45986.729847222225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45986.729847222225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45986.729847222225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45986.729847222225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45986.729847222225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45986.729847222225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45986.729847222225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45986.729847222225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45986.729847222225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45986.729847222225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45986.729847222225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45986.729847222225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45986.729847222225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45986.729847222225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45986.729847222225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45986.729847222225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45986.729847222225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45986.729847222225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45986.729847222225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45986.729847222225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45986.729847222225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45986.729847222225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45986.729847222225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45986.729847222225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45986.729847222225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45986.729847222225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45986.729847222225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45986.729847222225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45986.729847222225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45986.729847222225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45986.729847222225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45986.729847222225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45986.729847222225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45986.729847222225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45986.729847222225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45986.729847222225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45986.729847222225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45986.729847222225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45986.729847222225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45986.729847222225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45986.729847222225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45986.729847222225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45986.729847222225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45986.729847222225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45986.729847222225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45986.729847222225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45986.729847222225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45986.729847222225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45986.729847222225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45986.729847222225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45986.729847222225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45986.729847222225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45986.729847222225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45986.729847222225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45986.729847222225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45986.729847222225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45986.729847222225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45986.729847222225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45986.729847222225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45986.729847222225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45986.729847222225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45986.729847222225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45986.729847222225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45986.729847222225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45986.729847222225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45986.729847222225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45986.729847222225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45986.729847222225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45986.729847222225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45986.729847222225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45986.729847222225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45986.729847222225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45986.729847222225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45986.729847222225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45986.729847222225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45986.729847222225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45986.729847222225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45986.729847222225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45986.729847222225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45986.729847222225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45986.729847222225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45986.729847222225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45986.729847222225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45986.729847222225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45986.729847222225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45986.729847222225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45986.729847222225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45986.729847222225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45986.729847222225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45986.729847222225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45986.729847222225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45986.729847222225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45986.729847222225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45986.729847222225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45986.729847222225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45986.729847222225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45986.729847222225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45986.729847222225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45986.729847222225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45986.729847222225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45986.729847222225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45986.729847222225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45986.729847222225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45986.729847222225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45986.729847222225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45986.729847222225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45986.729847222225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45986.729847222225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45986.729847222225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45986.729847222225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45986.729847222225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45986.729847222225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45986.729847222225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45986.729847222225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45986.729847222225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45986.729847222225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45986.729847222225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45986.729847222225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45986.729847222225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45986.729847222225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45986.729847222225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45986.729847222225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45986.729847222225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45986.729847222225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45986.729847222225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45986.729847222225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45986.729847222225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45986.729847222225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45986.729847222225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45986.729847222225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45986.729847222225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45986.729847222225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45986.729847222225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45986.729847222225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45986.729847222225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45986.729847222225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45986.729847222225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45986.729847222225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45986.729847222225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45986.729847222225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45986.729847222225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45986.729847222225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45986.729847222225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45986.729847222225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45986.729847222225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45986.729847222225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45986.729847222225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45986.729847222225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45986.729847222225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45986.729847222225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45986.729847222225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45986.729847222225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45986.729847222225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45986.729847222225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45986.729847222225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45986.729847222225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45986.729847222225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45986.729847222225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45986.729847222225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45986.729847222225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45986.729847222225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45986.729847222225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45986.729847222225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45986.729847222225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45986.729847222225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45986.729847222225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45986.729847222225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45986.729847222225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45986.729847222225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45986.729847222225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45986.729847222225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45986.729847222225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45986.729847222225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45986.729847222225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45986.729847222225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45986.729847222225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45986.729847222225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45986.729847222225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45986.729847222225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45986.729847222225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45986.729847222225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45986.729847222225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45986.729847222225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45986.729847222225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45986.729847222225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45986.729847222225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45986.729847222225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45986.729847222225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45986.729847222225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45986.729847222225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45986.729847222225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45986.729847222225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45986.729847222225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45986.729847222225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45986.729847222225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45986.729847222225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45986.729847222225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45986.729847222225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45986.729847222225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45986.729847222225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45986.729847222225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45986.729847222225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45986.729847222225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45986.729847222225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45986.729847222225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45986.729847222225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45986.729847222225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45986.729847222225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45986.729847222225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45986.729847222225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45986.729847222225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45986.729847222225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45986.729847222225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45986.729847222225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45986.729847222225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45986.729847222225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45986.729847222225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45986.729847222225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45986.729847222225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45986.729847222225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45986.729847222225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45986.729847222225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45986.729847222225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45986.729847222225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45986.729847222225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45986.729847222225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45986.729847222225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45986.729847222225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45986.729847222225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45986.729847222225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45986.729847222225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45986.729847222225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45986.729847222225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45986.729847222225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45986.729847222225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45986.729847222225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45986.729847222225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45986.729847222225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45986.729847222225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45986.729847222225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45986.729847222225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45986.729847222225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45986.729847222225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45986.729847222225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45986.729847222225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45986.729847222225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45986.729847222225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45986.729847222225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45986.729847222225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45986.729847222225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45986.729847222225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45986.729847222225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45986.729847222225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45986.729847222225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45986.729847222225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45986.729847222225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45986.729847222225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45986.729847222225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45986.729847222225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45986.729847222225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45986.729847222225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45986.729847222225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45986.729847222225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45986.729847222225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45986.729847222225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45986.729847222225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45986.729847222225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45986.729847222225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45986.729847222225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45986.729847222225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45986.729847222225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45986.729847222225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45986.729847222225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45986.729847222225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45986.729847222225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45986.729847222225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45986.729847222225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45986.729847222225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45986.729847222225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45986.729847222225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45986.729847222225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45986.729847222225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45986.729847222225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45986.729847222225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45986.729847222225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45986.729847222225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45986.729847222225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45986.729847222225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45986.729847222225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45986.729847222225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45986.729847222225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45986.729847222225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45986.729847222225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45986.729847222225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45986.729847222225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45986.729847222225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45986.729847222225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45986.729847222225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45986.729847222225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45986.729847222225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45986.729847222225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45986.729847222225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45986.729847222225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45986.729847222225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45986.729847222225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45986.729847222225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45986.729847222225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45986.729847222225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45986.729847222225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45986.729847222225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45986.729847222225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45986.729847222225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45986.729847222225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45986.729847222225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45986.729847222225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45986.729847222225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45986.729847222225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45986.729847222225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45986.729847222225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45986.729847222225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45986.729847222225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45986.729847222225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45986.729847222225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45986.729847222225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45986.729847222225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45986.729847222225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45986.729847222225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45986.729847222225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45986.729847222225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45986.729847222225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45986.729847222225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45986.729847222225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45986.729847222225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45986.729847222225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45986.729847222225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45986.729847222225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45986.729847222225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45986.729847222225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45986.729847222225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45986.729847222225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45986.729847222225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45986.729847222225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45986.729847222225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45986.729847222225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45986.729847222225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45986.729847222225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45986.729847222225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45986.729847222225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45986.729847222225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45986.729847222225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45986.729847222225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45986.729847222225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45986.729847222225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45986.729847222225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45986.729847222225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45986.729847222225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45986.729847222225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45986.729847222225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45986.729847222225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45986.729847222225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45986.729847222225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45986.729847222225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45986.729847222225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45986.729847222225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45986.729847222225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45986.729847222225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45986.729847222225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45986.729847222225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45986.729847222225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45986.729847222225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45986.729847222225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45986.729847222225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45986.729847222225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45986.729847222225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45986.729847222225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45986.729847222225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45986.729847222225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45986.729847222225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45986.729847222225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45986.729847222225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45986.729847222225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45986.729847222225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45986.729847222225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45986.729847222225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45986.729847222225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45986.729847222225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45986.729847222225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45986.729847222225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45986.729847222225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45986.729847222225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45986.729847222225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45986.729847222225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45986.729847222225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45986.729847222225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45986.729847222225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45986.729847222225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45986.729847222225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45986.729847222225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45986.729847222225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45986.729847222225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45986.729847222225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45986.729847222225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45986.729847222225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45986.729847222225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45986.729847222225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45986.729847222225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45986.729847222225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45986.729847222225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45986.729847222225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45986.729847222225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45986.729847222225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45986.729847222225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45986.729847222225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45986.729847222225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45986.729847222225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45986.729847222225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45986.729847222225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45986.729847222225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45986.729847222225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45986.729847222225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45986.729847222225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45986.729847222225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45986.729847222225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45986.729847222225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45986.729847222225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45986.729847222225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45986.729847222225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45986.729847222225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45986.729847222225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45986.729847222225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45986.729847222225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45986.729847222225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45986.729847222225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45986.729847222225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45986.729847222225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45986.729847222225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45986.729847222225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45986.729847222225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45986.729847222225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45986.729847222225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45986.729847222225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45986.729847222225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45986.729847222225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45986.729847222225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45986.729847222225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45986.729847222225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45986.729847222225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45986.729847222225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45986.729847222225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45986.729847222225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45986.729847222225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45986.729847222225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45986.729847222225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45986.729847222225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45986.729847222225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45986.729847222225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45986.729847222225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45986.729847222225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45986.729847222225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45986.729847222225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45986.729847222225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45986.729847222225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45986.729847222225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45986.729847222225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45986.729847222225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45986.729847222225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45986.729847222225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45986.729847222225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45986.729847222225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45986.729847222225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45986.729847222225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45986.729847222225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45986.729847222225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45986.729847222225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283.24912962962844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32345</v>
      </c>
      <c r="E3" s="94" t="s">
        <v>39021</v>
      </c>
      <c r="F3" s="95">
        <v>45986.700335648151</v>
      </c>
      <c r="G3" s="96">
        <f t="shared" ref="G3:G47" ca="1" si="0">IFERROR(NOW()-F3,"")</f>
        <v>2.9511574073694646E-2</v>
      </c>
      <c r="H3" s="95">
        <v>45986.690740740742</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45986.729847222225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45986.729847222225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45986.729847222225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45986.729847222225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45986.729847222225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45986.729847222225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45986.729847222225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45986.729847222225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45986.729847222225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45986.729847222225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45986.729847222225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45986.729847222225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45986.729847222225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45986.729847222225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45986.729847222225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45986.729847222225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45986.729847222225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45986.729847222225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45986.729847222225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45986.729847222225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45986.729847222225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45986.729847222225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45986.729847222225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45986.729847222225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45986.729847222225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45986.729847222225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45986.729847222225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45986.729847222225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45986.729847222225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45986.729847222225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45986.729847222225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45986.729847222225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45986.729847222225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45986.729847222225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45986.729847222225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45986.729847222225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45986.729847222225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45986.729847222225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45986.729847222225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45986.729847222225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45986.729847222225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45986.729847222225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45986.729847222225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45986.729847222225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45986.729847222225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45986.729847222225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45986.729847222225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45986.729847222225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45986.729847222225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45986.729847222225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45986.729847222225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45986.729847222225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45986.729847222225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45986.729847222225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45986.729847222225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45986.729847222225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45986.729847222225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45986.729847222225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45986.729847222225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45986.729847222225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45986.729847222225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45986.729847222225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45986.729847222225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45986.729847222225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45986.729847222225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45986.729847222225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45986.729847222225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45986.729847222225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45986.729847222225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45986.729847222225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45986.729847222225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45986.729847222225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45986.729847222225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45986.729847222225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45986.729847222225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45986.729847222225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45986.729847222225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45986.729847222225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45986.729847222225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45986.729847222225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45986.729847222225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45986.729847222225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45986.729847222225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45986.729847222225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45986.729847222225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45986.729847222225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45986.729847222225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45986.729847222225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45986.729847222225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45986.729847222225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45986.729847222225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45986.729847222225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45986.729847222225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45986.729847222225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45986.729847222225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45986.729847222225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45986.729847222225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45986.729847222225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45986.729847222225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45986.729847222225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45986.729847222225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45986.729847222225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45986.729847222225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45986.729847222225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45986.729847222225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45986.729847222225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45986.729847222225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45986.729847222225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45986.729847222225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45986.729847222225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45986.729847222225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45986.729847222225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45986.729847222225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45986.729847222225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45986.729847222225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45986.729847222225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45986.729847222225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45986.729847222225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45986.729847222225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45986.729847222225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45986.729847222225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45986.729847222225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45986.729847222225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45986.729847222225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45986.729847222225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45986.729847222225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45986.729847222225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45986.729847222225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45986.729847222225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45986.729847222225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45986.729847222225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45986.729847222225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45986.729847222225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45986.729847222225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45986.729847222225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45986.729847222225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45986.729847222225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45986.729847222225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45986.729847222225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45986.729847222225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45986.729847222225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45986.729847222225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45986.729847222225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45986.729847222225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45986.729847222225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45986.729847222225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45986.729847222225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45986.729847222225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45986.729847222225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45986.729847222225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45986.729847222225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45986.729847222225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45986.729847222225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45986.729847222225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45986.729847222225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45986.729847222225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45986.729847222225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45986.729847222225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45986.729847222225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45986.729847222225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45986.729847222225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45986.729847222225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45986.729847222225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45986.729847222225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45986.729847222225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45986.729847222225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45986.729847222225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45986.729847222225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45986.729847222225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45986.729847222225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45986.729847222225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45986.729847222225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45986.729847222225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45986.729847222225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45986.729847222225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45986.729847222225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45986.729847222225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45986.729847222225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45986.729847222225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45986.729847222225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45986.729847222225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45986.729847222225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45986.729847222225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45986.729847222225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45986.729847222225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45986.729847222225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45986.729847222225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45986.729847222225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45986.729847222225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45986.729847222225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45986.729847222225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45986.729847222225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45986.729847222225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45986.729847222225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45986.729847222225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45986.729847222225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45986.729847222225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45986.729847222225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45986.729847222225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45986.729847222225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45986.729847222225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45986.729847222225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45986.729847222225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45986.729847222225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45986.729847222225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45986.729847222225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45986.729847222225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45986.729847222225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45986.729847222225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45986.729847222225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45986.729847222225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45986.729847222225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45986.729847222225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45986.729847222225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45986.729847222225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45986.729847222225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45986.729847222225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45986.729847222225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45986.729847222225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45986.729847222225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45986.729847222225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45986.729847222225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45986.729847222225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45986.729847222225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45986.729847222225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45986.729847222225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45986.729847222225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45986.729847222225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45986.729847222225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45986.729847222225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45986.729847222225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45986.729847222225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45986.729847222225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45986.729847222225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45986.729847222225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45986.729847222225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45986.729847222225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45986.729847222225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45986.729847222225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45986.729847222225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45986.729847222225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45986.729847222225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45986.729847222225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45986.729847222225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45986.729847222225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45986.729847222225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45986.729847222225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45986.729847222225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45986.729847222225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45986.729847222225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45986.729847222225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45986.729847222225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45986.729847222225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45986.729847222225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45986.729847222225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45986.729847222225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45986.729847222225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45986.729847222225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45986.729847222225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45986.729847222225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45986.729847222225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45986.729847222225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45986.729847222225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45986.729847222225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45986.729847222225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45986.729847222225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45986.729847222225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45986.729847222225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45986.729847222225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45986.729847222225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45986.729847222225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45986.729847222225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45986.729847222225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45986.729847222225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45986.729847222225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45986.729847222225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45986.729847222225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45986.729847222225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45986.729847222225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45986.729847222225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45986.729847222225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45986.729847222225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45986.729847222225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45986.729847222225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45986.729847222225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45986.729847222225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45986.729847222225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45986.729847222225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45986.729847222225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45986.729847222225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45986.729847222225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45986.729847222225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45986.729847222225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45986.729847222225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45986.729847222225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45986.729847222225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45986.729847222225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45986.729847222225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45986.729847222225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45986.729847222225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45986.729847222225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45986.729847222225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45986.729847222225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45986.729847222225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45986.729847222225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45986.729847222225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45986.729847222225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45986.729847222225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45986.729847222225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45986.729847222225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45986.729847222225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45986.729847222225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45986.729847222225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45986.729847222225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45986.729847222225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45986.729847222225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45986.729847222225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45986.729847222225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45986.729847222225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45986.729847222225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45986.729847222225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45986.729847222225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45986.729847222225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45986.729847222225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45986.729847222225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45986.729847222225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45986.729847222225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45986.729847222225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45986.729847222225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45986.729847222225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45986.729847222225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45986.729847222225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45986.729847222225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45986.729847222225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45986.729847222225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45986.729847222225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45986.729847222225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45986.729847222225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45986.729847222225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45986.729847222225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45986.729847222225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45986.729847222225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45986.729847222225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45986.729847222225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45986.729847222225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45986.729847222225</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94.897787037036323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39103</v>
      </c>
      <c r="F3" s="38">
        <v>45926.188877314817</v>
      </c>
      <c r="G3" s="108">
        <f t="shared" ref="G3" ca="1" si="0">IFERROR(NOW()-F3,"")</f>
        <v>60.540969907407998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39103</v>
      </c>
      <c r="F4" s="110">
        <v>45948.661111111112</v>
      </c>
      <c r="G4" s="111">
        <f t="shared" ref="G4" ca="1" si="1">IFERROR(NOW()-F4,"")</f>
        <v>38.06873611111223</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5.3565486111110658</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38248</v>
      </c>
      <c r="E6" s="109" t="s">
        <v>39021</v>
      </c>
      <c r="F6" s="122">
        <v>45986.391886574071</v>
      </c>
      <c r="G6" s="111">
        <f ca="1">IFERROR(NOW()-F6,"")</f>
        <v>0.33796064815396676</v>
      </c>
      <c r="H6" s="122">
        <v>45986.386099537034</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c r="E7" s="109"/>
      <c r="F7" s="109"/>
      <c r="G7" s="111">
        <f ca="1">IFERROR(NOW()-F7,"")</f>
        <v>45986.729847222225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45986.729847222225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45986.729847222225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45986.729847222225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45986.729847222225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45986.729847222225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45986.729847222225</v>
      </c>
      <c r="H13" s="109"/>
      <c r="I13" s="109" t="str">
        <f>IFERROR(VLOOKUP(D13,DB!A:F,6,0),"")</f>
        <v/>
      </c>
      <c r="J13" s="109" t="str">
        <f>IFERROR(VLOOKUP(D13,DB!A:G,7,0),"")</f>
        <v/>
      </c>
      <c r="K13" s="109"/>
      <c r="L13" s="109" t="str">
        <f>IFERROR(VLOOKUP(D13,DB!A:I,9,0),"")</f>
        <v/>
      </c>
    </row>
    <row r="14" spans="1:13">
      <c r="A14" s="125"/>
      <c r="B14" s="125" t="str">
        <f>IFERROR(VLOOKUP(D14,DB!A:K,11,0),"")</f>
        <v/>
      </c>
      <c r="C14" s="125"/>
      <c r="D14" s="125"/>
      <c r="E14" s="125"/>
      <c r="F14" s="126"/>
      <c r="G14" s="111">
        <f ca="1">IFERROR(NOW()-F14,"")</f>
        <v>45986.729847222225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45986.729847222225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45986.729847222225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45986.729847222225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45986.729847222225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45986.729847222225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45986.729847222225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45986.729847222225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45986.729847222225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45986.729847222225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45986.729847222225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45986.729847222225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45986.729847222225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45986.729847222225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45986.729847222225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45986.729847222225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45986.729847222225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45986.729847222225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45986.729847222225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45986.729847222225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45986.729847222225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45986.729847222225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45986.729847222225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45986.729847222225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45986.729847222225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45986.729847222225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45986.729847222225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45986.729847222225</v>
      </c>
      <c r="H41" s="126"/>
      <c r="I41" s="125" t="str">
        <f>IFERROR(VLOOKUP(D41,DB!A:F,6,0),"")</f>
        <v/>
      </c>
      <c r="J41" s="125" t="str">
        <f>IFERROR(VLOOKUP(D41,DB!A:G,7,0),"")</f>
        <v/>
      </c>
      <c r="K41" s="125"/>
      <c r="L41" s="125" t="str">
        <f>IFERROR(VLOOKUP(D41,DB!A:I,9,0),"")</f>
        <v/>
      </c>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39127</v>
      </c>
      <c r="B2" s="137" t="s">
        <v>5398</v>
      </c>
      <c r="C2" s="138">
        <v>3</v>
      </c>
      <c r="D2" s="137" t="s">
        <v>36903</v>
      </c>
      <c r="E2" s="109" t="s">
        <v>39021</v>
      </c>
      <c r="F2" s="139"/>
      <c r="G2" s="75">
        <f ca="1">IFERROR(NOW()-F2,"-")</f>
        <v>45986.729847222225</v>
      </c>
      <c r="H2" s="139"/>
      <c r="I2" s="156" t="str">
        <f>IFERROR(VLOOKUP(D2,DB!A:F,6,0),"")</f>
        <v>SCECO</v>
      </c>
      <c r="J2" s="156" t="str">
        <f>IFERROR(VLOOKUP(D2,DB!A:G,7,0),"")</f>
        <v xml:space="preserve">Weak </v>
      </c>
      <c r="K2" s="140" t="s">
        <v>39128</v>
      </c>
      <c r="L2" s="157" t="str">
        <f>IFERROR(VLOOKUP(D2,DB!A:I,9,0),"")</f>
        <v>Latis</v>
      </c>
    </row>
    <row r="3" spans="1:16382" ht="31.5" customHeight="1">
      <c r="A3"/>
      <c r="B3"/>
      <c r="C3" s="138"/>
      <c r="D3" s="137"/>
      <c r="E3" s="109"/>
      <c r="F3" s="153"/>
      <c r="G3" s="75">
        <f ca="1">IFERROR(NOW()-F3,"-")</f>
        <v>45986.729847222225</v>
      </c>
      <c r="H3" s="154"/>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45986.729847222225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45986.729847222225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45986.729847222225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45986.729847222225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45986.729847222225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45986.729847222225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45986.729847222225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45986.729847222225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45986.729847222225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45986.729847222225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45986.729847222225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45986.729847222225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45986.729847222225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45986.729847222225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45986.729847222225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45986.729847222225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45986.729847222225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45986.729847222225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45986.729847222225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45986.729847222225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45986.729847222225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45986.729847222225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45986.729847222225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45986.729847222225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45986.729847222225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45986.729847222225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45986.729847222225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45986.729847222225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45986.729847222225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45986.729847222225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45986.729847222225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45986.729847222225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45986.729847222225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45986.729847222225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45986.729847222225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45986.729847222225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45986.729847222225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